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4040" activeTab="0"/>
  </bookViews>
  <sheets>
    <sheet name="Side 1 - Læs omhyggeligt" sheetId="1" r:id="rId1"/>
    <sheet name="Side 2 - Udfyldes" sheetId="2" r:id="rId2"/>
    <sheet name="Side 3 - Til produktionen" sheetId="3" state="hidden" r:id="rId3"/>
  </sheets>
  <definedNames>
    <definedName name="Serienumre">'Side 2 - Udfyldes'!$IN$1:$IN$9</definedName>
    <definedName name="_xlnm.Print_Area" localSheetId="0">'Side 1 - Læs omhyggeligt'!$A$1:$I$19</definedName>
    <definedName name="_xlnm.Print_Area" localSheetId="1">'Side 2 - Udfyldes'!$A$1:$H$70</definedName>
    <definedName name="_xlnm.Print_Area" localSheetId="2">'Side 3 - Til produktionen'!$A$1:$H$92</definedName>
  </definedNames>
  <calcPr fullCalcOnLoad="1"/>
</workbook>
</file>

<file path=xl/comments2.xml><?xml version="1.0" encoding="utf-8"?>
<comments xmlns="http://schemas.openxmlformats.org/spreadsheetml/2006/main">
  <authors>
    <author>Trine Danielsen</author>
  </authors>
  <commentList>
    <comment ref="D33" authorId="0">
      <text>
        <r>
          <rPr>
            <sz val="12"/>
            <rFont val="Tahoma"/>
            <family val="2"/>
          </rPr>
          <t>Indtast en numerisk værdi, dvs. 1, 2, 3...</t>
        </r>
        <r>
          <rPr>
            <sz val="8"/>
            <rFont val="Tahoma"/>
            <family val="2"/>
          </rPr>
          <t xml:space="preserve">
</t>
        </r>
      </text>
    </comment>
  </commentList>
</comments>
</file>

<file path=xl/sharedStrings.xml><?xml version="1.0" encoding="utf-8"?>
<sst xmlns="http://schemas.openxmlformats.org/spreadsheetml/2006/main" count="143" uniqueCount="81">
  <si>
    <t>Løfteenhed til bordplade</t>
  </si>
  <si>
    <t>Kunde:</t>
  </si>
  <si>
    <t>Land:</t>
  </si>
  <si>
    <t>Alle mål i mm</t>
  </si>
  <si>
    <t>Længde på bordplade (A)</t>
  </si>
  <si>
    <t>Dybde på bordplade (B)</t>
  </si>
  <si>
    <t>Ja</t>
  </si>
  <si>
    <t>Nej</t>
  </si>
  <si>
    <t>Har bordpladen sarg?</t>
  </si>
  <si>
    <t>Sarg længde (C)</t>
  </si>
  <si>
    <t>Sarg dybde (D)</t>
  </si>
  <si>
    <t>sargen skal bestilles separat hos køkkenleverandør</t>
  </si>
  <si>
    <t>Minimum højde på sargen skal være 70 mm.</t>
  </si>
  <si>
    <t>Sikkerhedsskinne (anbefales)</t>
  </si>
  <si>
    <t>Venstre</t>
  </si>
  <si>
    <t>Højre</t>
  </si>
  <si>
    <t>Yderligere tilvalg</t>
  </si>
  <si>
    <t>Håndbetjening (RK1045)</t>
  </si>
  <si>
    <t>Sargbeslag (RK1044) Leveres i pakker med 4 stk.</t>
  </si>
  <si>
    <t>Antal pakker:</t>
  </si>
  <si>
    <t>Se yderligere tilvalg i brochure/prisliste</t>
  </si>
  <si>
    <t>Supplerende oplysninger</t>
  </si>
  <si>
    <t>Kommentarer:</t>
  </si>
  <si>
    <t>Dybde på skinne:</t>
  </si>
  <si>
    <t>Længde på skinne:</t>
  </si>
  <si>
    <t xml:space="preserve">Løfteenhed til bordplade leveres som standard altid betjent med sargkontakt, </t>
  </si>
  <si>
    <t>Er bordpladen til vask og/eller kogeplade?</t>
  </si>
  <si>
    <t>Husk rigtig stikkontakt iht. pågældende land!! :</t>
  </si>
  <si>
    <t xml:space="preserve">Hvis løfteenhed til bordplade skal monteres sammen med andre højdejusterbare enheder, skal disses indbyrdes </t>
  </si>
  <si>
    <t>Generelt</t>
  </si>
  <si>
    <t>Serienr.</t>
  </si>
  <si>
    <t>Produktionsmål</t>
  </si>
  <si>
    <t>Længde på bordpladestel (A) (bordpladens mål - 90 mm)</t>
  </si>
  <si>
    <t>Udfyld kun serienr. hvis der bestilles flere løfteenheder</t>
  </si>
  <si>
    <t>Serienr. er udfyldt hvis der er flere løfteenheder på samme ordre</t>
  </si>
  <si>
    <t>002</t>
  </si>
  <si>
    <t>003</t>
  </si>
  <si>
    <t>004</t>
  </si>
  <si>
    <t>005</t>
  </si>
  <si>
    <t>006</t>
  </si>
  <si>
    <t>007</t>
  </si>
  <si>
    <t>008</t>
  </si>
  <si>
    <t>009</t>
  </si>
  <si>
    <t>010</t>
  </si>
  <si>
    <t>Gå til side 2</t>
  </si>
  <si>
    <t>Skal løfteenhed fungere sammen med én løfteenhed til overskab?</t>
  </si>
  <si>
    <t>Skal løfteenhed fungere sammen med to løfteenheder til overskab?</t>
  </si>
  <si>
    <t>Skal løfteenhed fungere sammen med en anden bordløfteenhed?</t>
  </si>
  <si>
    <t>Skal løfteenhed indgå i andre kombinationer end ovennævnte?</t>
  </si>
  <si>
    <t xml:space="preserve">placering angives på tegningen. </t>
  </si>
  <si>
    <t>PLASTHJØRNE ER FRATRUKKET</t>
  </si>
  <si>
    <t>Produktionsguiden</t>
  </si>
  <si>
    <t>Produktionsguide</t>
  </si>
  <si>
    <t>Produktionsguide - PRODUKTIONSMÅL OG -INFO</t>
  </si>
  <si>
    <t>I guidens øverste højre hjørne beder vi Dem om at udfylde felterne med Deres firmanavn, hvilket land varene bestilles til, og til sidst angive et serienummer for løfteenheden, hvis der bestilles flere løfte-enheder på samme ordre. Ved hjælp af dette serienummer kan vi, både i salgsafdelingen og produktionen, adskille flere løfteenheder fra hinanden, der er bestilt med samme ordrenummer.</t>
  </si>
  <si>
    <t>Front (RK1090, RK1091, RK1092, RK1093, RK1094)</t>
  </si>
  <si>
    <t>Sider (RK1097)</t>
  </si>
  <si>
    <t>Bemærkninger fra salgsafdelingen:</t>
  </si>
  <si>
    <t>RK1010, RK1011, RK1012, RK1013, RK1014</t>
  </si>
  <si>
    <t>Antal:</t>
  </si>
  <si>
    <t>Der ønskes</t>
  </si>
  <si>
    <t>stk smal bæring</t>
  </si>
  <si>
    <t>Vandring</t>
  </si>
  <si>
    <t>Standard er 285 mm, ønskes anden vandring (mellem 200 og 300 mm) angives den her</t>
  </si>
  <si>
    <t>mm</t>
  </si>
  <si>
    <t>BEMÆRK NYT FELT OM VANDRING</t>
  </si>
  <si>
    <t>&lt;--</t>
  </si>
  <si>
    <t>Såfremt anden vandring end 285 mm ønskes er den angivet her:</t>
  </si>
  <si>
    <t>Såfremt der er spørgsmål til denne produktionsguide, står Pressalit naturligvis til rådighed.</t>
  </si>
  <si>
    <t>Ordre-nr (Pressalit):</t>
  </si>
  <si>
    <t>Ordre-nr (udfyldes af Pressalit):</t>
  </si>
  <si>
    <t>Bemærk venligst at Pressalit altid anbefaler brug af sikkerhedsskinner.</t>
  </si>
  <si>
    <t>Introduktion til Pressalit Indivo køkkensystemer</t>
  </si>
  <si>
    <t>Vi håber, De bliver tilfreds med valget af Pressalit Indivo køkkensystem. For at kunne møde vores kunders forventninger til produktet, har vi udarbejdet denne produktionsguide til Indivo, som vi her præsenterer Dem for.
Navnet Indivo relaterer til produkternes individuelle konfiguration, dvs. at vi sjældent leverer to helt ens løsninger. Derfor er det også nødvendigt at vi, igennem denne guide, får så mange uddybende oplysninger fra Dem, som muligt. Dette hjælper os i høj grad til at forkorte leveringstiden på vores produkter.</t>
  </si>
  <si>
    <r>
      <t xml:space="preserve">Der skal udfyldes én guide per løfteenhed. Dvs. at hvis der bestilles f.eks. to løfteenheder til bordplader og én løfteenhed til overskabe, skal der udfyldes tre guides. 
</t>
    </r>
    <r>
      <rPr>
        <b/>
        <sz val="10"/>
        <rFont val="Verdana"/>
        <family val="2"/>
      </rPr>
      <t>Produktionsguiden består af to sider inkl. denne. Vi beder om, at De:</t>
    </r>
    <r>
      <rPr>
        <sz val="10"/>
        <rFont val="Verdana"/>
        <family val="2"/>
      </rPr>
      <t xml:space="preserve">
1) læser denne side grundigt igennem, den indeholder vigtig information.
2) udfylder side 2, hvor vi beder om oplysninger vedrørende bordpladens udvendige mål samt beder Dem svare på spørgsmål om brugen af Indivo løfteenhederne.
Det er vigtigt at svare på SAMTLIGE spørgsmål.
3) forbereder en tegning over køkkenet hvori Indivo løfteenhederne skal placeres. På tegningen skal angives hvilke elementer der er højdejusterbare og hvilke der ikke er.
Når De har udfyldt produktionsguiden skal den sendes til Pressalit, enten per mail til dk@pressalit.com eller til deres faste kontaktperson hos Pressalit.
</t>
    </r>
    <r>
      <rPr>
        <b/>
        <sz val="10"/>
        <rFont val="Verdana"/>
        <family val="2"/>
      </rPr>
      <t>De bedes vedlægge Deres sædvanlige bestillingsformular med leveringsadresse m.v.</t>
    </r>
  </si>
  <si>
    <r>
      <t xml:space="preserve">Dernæst beder vi Dem om at indtaste målene på den bordplade, der skal monteres på løfteenheden. Disse mål skal være bordpladens ydre totalmål. På tegningen øverst på side to er det vist hvordan man finder A- og B målene.
Ved angivelsen af disse mål, er det vigtigt at De kender placeringen af evt. vand og el på væggen hvor løfteenheden skal monteres.
Som standard leveres Pressalit Indivo løfteenheder til bordplade med en såkaldt sargkontakt. Sargen er en kantplade - typisk af træ - der monteres lodret på bordpladens underside, og som vil skjule de installationer, der skrues på undersiden af bordpladen. I denne sarg monteres kontakten til højdejustering af Indivo løfteenhederne. På underkanten af en eventuel sarg, monteres sikkerhedsskinnerne til løfteenheden.
</t>
    </r>
    <r>
      <rPr>
        <b/>
        <sz val="10"/>
        <rFont val="Verdana"/>
        <family val="2"/>
      </rPr>
      <t>Det er derfor vigtigt ved bestilling af sikkerhedsskinner, at målene på sargen er nøjagtige.</t>
    </r>
    <r>
      <rPr>
        <sz val="10"/>
        <rFont val="Verdana"/>
        <family val="2"/>
      </rPr>
      <t xml:space="preserve">
Sargen skal købes separat hos køkkenforhandleren, Pressalit tilbyder udelukkende at levere beslag til at montere sargen på bordpladen. 
</t>
    </r>
    <r>
      <rPr>
        <b/>
        <sz val="10"/>
        <rFont val="Verdana"/>
        <family val="2"/>
      </rPr>
      <t>Det anbefales kraftigt, at De sammen med løfteenhederne også bestiller en sikkerhedsskinne til bordpladen.</t>
    </r>
  </si>
  <si>
    <t>Vandring (højderegulering)</t>
  </si>
  <si>
    <t>Indivo væghængt løfteenhed til bordplade</t>
  </si>
  <si>
    <t>Pressalit anbefaler 4 stk sargbeslag pr. løbende meter sarg</t>
  </si>
  <si>
    <t>Hvis der ikke står noget skal det være standard 285 mm vandring</t>
  </si>
  <si>
    <t>INDIVO ELEKTRISK VÆGHÆNGT LØFTEENHED TIL BORDPLADE</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</si>
</sst>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s>
  <fonts count="68">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sz val="10"/>
      <name val="Verdana"/>
      <family val="2"/>
    </font>
    <font>
      <sz val="14"/>
      <name val="Arial"/>
      <family val="2"/>
    </font>
    <font>
      <b/>
      <sz val="16"/>
      <name val="Arial"/>
      <family val="2"/>
    </font>
    <font>
      <sz val="8"/>
      <name val="Arial"/>
      <family val="2"/>
    </font>
    <font>
      <b/>
      <sz val="10"/>
      <name val="Verdana"/>
      <family val="2"/>
    </font>
    <font>
      <sz val="12"/>
      <name val="Verdana"/>
      <family val="2"/>
    </font>
    <font>
      <b/>
      <sz val="22"/>
      <name val="Verdana"/>
      <family val="2"/>
    </font>
    <font>
      <b/>
      <sz val="14"/>
      <name val="Arial"/>
      <family val="2"/>
    </font>
    <font>
      <u val="single"/>
      <sz val="10"/>
      <color indexed="12"/>
      <name val="Arial"/>
      <family val="2"/>
    </font>
    <font>
      <u val="single"/>
      <sz val="10"/>
      <color indexed="36"/>
      <name val="Arial"/>
      <family val="2"/>
    </font>
    <font>
      <b/>
      <sz val="12"/>
      <name val="Verdana"/>
      <family val="2"/>
    </font>
    <font>
      <sz val="12"/>
      <name val="Arial"/>
      <family val="2"/>
    </font>
    <font>
      <b/>
      <sz val="12"/>
      <name val="Arial"/>
      <family val="2"/>
    </font>
    <font>
      <i/>
      <sz val="14"/>
      <name val="Verdana"/>
      <family val="2"/>
    </font>
    <font>
      <sz val="8"/>
      <name val="Tahoma"/>
      <family val="2"/>
    </font>
    <font>
      <sz val="12"/>
      <name val="Tahoma"/>
      <family val="2"/>
    </font>
    <font>
      <b/>
      <sz val="16"/>
      <name val="Verdana"/>
      <family val="2"/>
    </font>
    <font>
      <sz val="11"/>
      <name val="Verdana"/>
      <family val="2"/>
    </font>
    <font>
      <sz val="18"/>
      <name val="Verdana"/>
      <family val="2"/>
    </font>
    <font>
      <b/>
      <sz val="18"/>
      <name val="Verdana"/>
      <family val="2"/>
    </font>
    <font>
      <sz val="18"/>
      <name val="Arial"/>
      <family val="2"/>
    </font>
    <font>
      <i/>
      <sz val="1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9"/>
      <name val="Verdana"/>
      <family val="2"/>
    </font>
    <font>
      <sz val="14"/>
      <color indexed="10"/>
      <name val="Verdana"/>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4"/>
      <color theme="0"/>
      <name val="Verdana"/>
      <family val="2"/>
    </font>
    <font>
      <sz val="14"/>
      <color rgb="FFFF0000"/>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ck"/>
      <right style="thick"/>
      <top style="thick"/>
      <bottom style="thin"/>
    </border>
    <border>
      <left style="thick"/>
      <right style="thick"/>
      <top>
        <color indexed="63"/>
      </top>
      <bottom style="thin"/>
    </border>
    <border>
      <left style="thick"/>
      <right style="thick"/>
      <top style="thin"/>
      <bottom style="thick"/>
    </border>
    <border>
      <left style="thick"/>
      <right style="thick"/>
      <top style="thick"/>
      <bottom style="thick"/>
    </border>
    <border>
      <left>
        <color indexed="63"/>
      </left>
      <right>
        <color indexed="63"/>
      </right>
      <top style="thick"/>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n"/>
      <bottom style="thin"/>
    </border>
    <border>
      <left>
        <color indexed="63"/>
      </left>
      <right style="thin"/>
      <top style="thin"/>
      <bottom style="thin"/>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0" fillId="20" borderId="1" applyNumberFormat="0" applyFont="0" applyAlignment="0" applyProtection="0"/>
    <xf numFmtId="0" fontId="51" fillId="21" borderId="2" applyNumberFormat="0" applyAlignment="0" applyProtection="0"/>
    <xf numFmtId="0" fontId="1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5" fillId="30" borderId="3" applyNumberFormat="0" applyAlignment="0" applyProtection="0"/>
    <xf numFmtId="0" fontId="14" fillId="0" borderId="0" applyNumberFormat="0" applyFill="0" applyBorder="0" applyAlignment="0" applyProtection="0"/>
    <xf numFmtId="0" fontId="56" fillId="31" borderId="0" applyNumberFormat="0" applyBorder="0" applyAlignment="0" applyProtection="0"/>
    <xf numFmtId="0" fontId="57" fillId="21"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53">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horizontal="center"/>
    </xf>
    <xf numFmtId="0" fontId="4" fillId="33" borderId="13" xfId="0" applyFont="1" applyFill="1" applyBorder="1" applyAlignment="1">
      <alignment/>
    </xf>
    <xf numFmtId="0" fontId="8" fillId="33" borderId="11" xfId="0" applyFont="1" applyFill="1" applyBorder="1" applyAlignment="1">
      <alignment/>
    </xf>
    <xf numFmtId="0" fontId="0" fillId="33" borderId="11" xfId="0" applyFill="1" applyBorder="1" applyAlignment="1">
      <alignment/>
    </xf>
    <xf numFmtId="0" fontId="6"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7"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horizontal="left" indent="3"/>
    </xf>
    <xf numFmtId="0" fontId="1" fillId="0" borderId="0"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7" fillId="0" borderId="0" xfId="0" applyFont="1" applyAlignment="1" quotePrefix="1">
      <alignment/>
    </xf>
    <xf numFmtId="0" fontId="10" fillId="34" borderId="0" xfId="49" applyFont="1" applyFill="1" applyAlignment="1" applyProtection="1">
      <alignment/>
      <protection/>
    </xf>
    <xf numFmtId="0" fontId="6" fillId="35" borderId="0" xfId="0" applyFont="1" applyFill="1" applyAlignment="1">
      <alignment/>
    </xf>
    <xf numFmtId="0" fontId="11" fillId="35" borderId="0" xfId="0" applyFont="1" applyFill="1" applyBorder="1" applyAlignment="1" applyProtection="1">
      <alignment horizontal="center"/>
      <protection locked="0"/>
    </xf>
    <xf numFmtId="0" fontId="17" fillId="35" borderId="0" xfId="0" applyFont="1" applyFill="1" applyBorder="1" applyAlignment="1" applyProtection="1">
      <alignment horizontal="center"/>
      <protection locked="0"/>
    </xf>
    <xf numFmtId="0" fontId="2" fillId="35" borderId="0" xfId="0" applyFont="1" applyFill="1" applyAlignment="1">
      <alignment/>
    </xf>
    <xf numFmtId="0" fontId="2" fillId="0" borderId="0" xfId="0" applyFont="1" applyBorder="1" applyAlignment="1">
      <alignment horizontal="center"/>
    </xf>
    <xf numFmtId="0" fontId="2" fillId="36" borderId="17" xfId="0" applyFont="1" applyFill="1" applyBorder="1" applyAlignment="1">
      <alignment/>
    </xf>
    <xf numFmtId="0" fontId="2" fillId="35" borderId="18" xfId="0" applyFont="1" applyFill="1" applyBorder="1" applyAlignment="1" applyProtection="1">
      <alignment horizontal="center"/>
      <protection locked="0"/>
    </xf>
    <xf numFmtId="0" fontId="7" fillId="35" borderId="18" xfId="0" applyFont="1" applyFill="1" applyBorder="1" applyAlignment="1">
      <alignment horizontal="center"/>
    </xf>
    <xf numFmtId="0" fontId="2" fillId="35" borderId="0" xfId="0" applyFont="1" applyFill="1" applyBorder="1" applyAlignment="1">
      <alignment/>
    </xf>
    <xf numFmtId="0" fontId="2" fillId="35" borderId="0" xfId="0" applyFont="1" applyFill="1" applyBorder="1" applyAlignment="1" applyProtection="1">
      <alignment horizontal="center"/>
      <protection locked="0"/>
    </xf>
    <xf numFmtId="0" fontId="7" fillId="35" borderId="0" xfId="0" applyFont="1" applyFill="1" applyBorder="1" applyAlignment="1" applyProtection="1">
      <alignment horizontal="center"/>
      <protection locked="0"/>
    </xf>
    <xf numFmtId="0" fontId="1" fillId="35" borderId="0" xfId="0" applyFont="1" applyFill="1" applyAlignment="1">
      <alignment/>
    </xf>
    <xf numFmtId="0" fontId="1" fillId="35" borderId="0" xfId="0" applyFont="1" applyFill="1" applyAlignment="1">
      <alignment horizontal="center"/>
    </xf>
    <xf numFmtId="0" fontId="2" fillId="0" borderId="12" xfId="0" applyFont="1" applyBorder="1" applyAlignment="1" applyProtection="1">
      <alignment horizontal="center"/>
      <protection locked="0"/>
    </xf>
    <xf numFmtId="0" fontId="2" fillId="35" borderId="0" xfId="0" applyFont="1" applyFill="1" applyAlignment="1">
      <alignment horizontal="center"/>
    </xf>
    <xf numFmtId="0" fontId="2" fillId="35" borderId="12" xfId="0" applyFont="1" applyFill="1" applyBorder="1" applyAlignment="1" applyProtection="1">
      <alignment horizontal="center"/>
      <protection locked="0"/>
    </xf>
    <xf numFmtId="0" fontId="2" fillId="35" borderId="12" xfId="0" applyFont="1" applyFill="1" applyBorder="1" applyAlignment="1" applyProtection="1">
      <alignment/>
      <protection locked="0"/>
    </xf>
    <xf numFmtId="0" fontId="2" fillId="35" borderId="0" xfId="0" applyFont="1" applyFill="1" applyBorder="1" applyAlignment="1">
      <alignment horizontal="center"/>
    </xf>
    <xf numFmtId="0" fontId="19" fillId="35" borderId="0" xfId="0" applyFont="1" applyFill="1" applyAlignment="1">
      <alignment horizontal="left" indent="3"/>
    </xf>
    <xf numFmtId="0" fontId="19" fillId="35" borderId="0" xfId="0" applyFont="1" applyFill="1" applyAlignment="1">
      <alignment/>
    </xf>
    <xf numFmtId="0" fontId="2" fillId="35" borderId="0" xfId="0" applyFont="1" applyFill="1" applyAlignment="1">
      <alignment horizontal="left" indent="3"/>
    </xf>
    <xf numFmtId="0" fontId="2" fillId="35" borderId="0" xfId="0" applyFont="1" applyFill="1" applyAlignment="1">
      <alignment/>
    </xf>
    <xf numFmtId="0" fontId="2" fillId="35" borderId="0" xfId="0" applyFont="1" applyFill="1" applyBorder="1" applyAlignment="1" applyProtection="1">
      <alignment/>
      <protection locked="0"/>
    </xf>
    <xf numFmtId="0" fontId="7" fillId="35" borderId="0" xfId="0" applyFont="1" applyFill="1" applyBorder="1" applyAlignment="1">
      <alignment/>
    </xf>
    <xf numFmtId="0" fontId="2" fillId="35" borderId="19" xfId="0" applyFont="1" applyFill="1" applyBorder="1" applyAlignment="1" applyProtection="1">
      <alignment/>
      <protection locked="0"/>
    </xf>
    <xf numFmtId="0" fontId="2" fillId="35" borderId="11" xfId="0" applyFont="1" applyFill="1" applyBorder="1" applyAlignment="1" applyProtection="1">
      <alignment/>
      <protection locked="0"/>
    </xf>
    <xf numFmtId="0" fontId="2" fillId="35" borderId="0" xfId="0" applyFont="1" applyFill="1" applyAlignment="1">
      <alignment horizontal="right"/>
    </xf>
    <xf numFmtId="0" fontId="65" fillId="35" borderId="0" xfId="0" applyFont="1" applyFill="1" applyBorder="1" applyAlignment="1">
      <alignment/>
    </xf>
    <xf numFmtId="0" fontId="66" fillId="0" borderId="0" xfId="0" applyFont="1" applyAlignment="1">
      <alignment/>
    </xf>
    <xf numFmtId="0" fontId="23" fillId="36" borderId="17" xfId="0" applyFont="1" applyFill="1" applyBorder="1" applyAlignment="1">
      <alignment/>
    </xf>
    <xf numFmtId="0" fontId="1" fillId="35" borderId="0" xfId="0" applyFont="1" applyFill="1" applyAlignment="1">
      <alignment horizontal="left"/>
    </xf>
    <xf numFmtId="0" fontId="16" fillId="37" borderId="0" xfId="0" applyFont="1" applyFill="1" applyBorder="1" applyAlignment="1">
      <alignment/>
    </xf>
    <xf numFmtId="0" fontId="6" fillId="37" borderId="0" xfId="0" applyFont="1" applyFill="1" applyBorder="1" applyAlignment="1">
      <alignment/>
    </xf>
    <xf numFmtId="0" fontId="11" fillId="37" borderId="0" xfId="0" applyFont="1" applyFill="1" applyBorder="1" applyAlignment="1">
      <alignment/>
    </xf>
    <xf numFmtId="0" fontId="10" fillId="0" borderId="13" xfId="0" applyFont="1" applyFill="1" applyBorder="1" applyAlignment="1">
      <alignment/>
    </xf>
    <xf numFmtId="0" fontId="6" fillId="0" borderId="11" xfId="0" applyFont="1" applyFill="1" applyBorder="1" applyAlignment="1">
      <alignment/>
    </xf>
    <xf numFmtId="0" fontId="6" fillId="35" borderId="11" xfId="0" applyFont="1" applyFill="1" applyBorder="1" applyAlignment="1">
      <alignment/>
    </xf>
    <xf numFmtId="0" fontId="6" fillId="35" borderId="10" xfId="0" applyFont="1" applyFill="1" applyBorder="1" applyAlignment="1">
      <alignment/>
    </xf>
    <xf numFmtId="0" fontId="6" fillId="0" borderId="0" xfId="0" applyFont="1" applyAlignment="1">
      <alignment wrapText="1"/>
    </xf>
    <xf numFmtId="0" fontId="6" fillId="35" borderId="20" xfId="0" applyFont="1" applyFill="1" applyBorder="1" applyAlignment="1">
      <alignment/>
    </xf>
    <xf numFmtId="0" fontId="10" fillId="35" borderId="21" xfId="0" applyFont="1" applyFill="1" applyBorder="1" applyAlignment="1">
      <alignment/>
    </xf>
    <xf numFmtId="0" fontId="6" fillId="35" borderId="22" xfId="0" applyFont="1" applyFill="1" applyBorder="1" applyAlignment="1">
      <alignment/>
    </xf>
    <xf numFmtId="0" fontId="6" fillId="35" borderId="21" xfId="0" applyFont="1" applyFill="1" applyBorder="1" applyAlignment="1">
      <alignment/>
    </xf>
    <xf numFmtId="0" fontId="6" fillId="35" borderId="0" xfId="0" applyFont="1" applyFill="1" applyBorder="1" applyAlignment="1">
      <alignment horizontal="left" vertical="center" wrapText="1"/>
    </xf>
    <xf numFmtId="0" fontId="25" fillId="0" borderId="0" xfId="0" applyFont="1" applyAlignment="1">
      <alignment/>
    </xf>
    <xf numFmtId="0" fontId="22" fillId="0" borderId="0" xfId="0" applyFont="1" applyAlignment="1">
      <alignment/>
    </xf>
    <xf numFmtId="0" fontId="19" fillId="35" borderId="0" xfId="0" applyFont="1" applyFill="1" applyAlignment="1">
      <alignment vertical="center"/>
    </xf>
    <xf numFmtId="0" fontId="19" fillId="35" borderId="0" xfId="0" applyFont="1" applyFill="1" applyAlignment="1">
      <alignment vertical="center" wrapText="1"/>
    </xf>
    <xf numFmtId="0" fontId="2" fillId="0" borderId="12" xfId="0" applyFont="1" applyBorder="1" applyAlignment="1">
      <alignment/>
    </xf>
    <xf numFmtId="0" fontId="27" fillId="0" borderId="0" xfId="0" applyFont="1" applyAlignment="1">
      <alignment/>
    </xf>
    <xf numFmtId="0" fontId="16" fillId="37" borderId="0" xfId="0" applyFont="1" applyFill="1" applyBorder="1" applyAlignment="1" applyProtection="1">
      <alignment horizontal="center"/>
      <protection locked="0"/>
    </xf>
    <xf numFmtId="0" fontId="17" fillId="37" borderId="0" xfId="0" applyFont="1" applyFill="1" applyBorder="1" applyAlignment="1" applyProtection="1">
      <alignment horizontal="center"/>
      <protection locked="0"/>
    </xf>
    <xf numFmtId="0" fontId="16" fillId="37" borderId="0" xfId="0" applyFont="1" applyFill="1" applyBorder="1" applyAlignment="1">
      <alignment horizontal="center"/>
    </xf>
    <xf numFmtId="0" fontId="17" fillId="37" borderId="0" xfId="0" applyFont="1" applyFill="1" applyBorder="1" applyAlignment="1">
      <alignment horizontal="center"/>
    </xf>
    <xf numFmtId="0" fontId="11" fillId="37" borderId="0" xfId="0" applyFont="1" applyFill="1" applyBorder="1" applyAlignment="1" applyProtection="1">
      <alignment horizontal="center"/>
      <protection locked="0"/>
    </xf>
    <xf numFmtId="0" fontId="6" fillId="35" borderId="23"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4" fillId="35" borderId="0" xfId="0" applyFont="1" applyFill="1" applyAlignment="1">
      <alignment horizontal="left" vertical="center" wrapText="1"/>
    </xf>
    <xf numFmtId="0" fontId="6" fillId="35" borderId="0"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11" fillId="37" borderId="0" xfId="0" applyFont="1" applyFill="1" applyBorder="1" applyAlignment="1" applyProtection="1">
      <alignment/>
      <protection locked="0"/>
    </xf>
    <xf numFmtId="0" fontId="17" fillId="37" borderId="0" xfId="0" applyFont="1" applyFill="1" applyBorder="1" applyAlignment="1" applyProtection="1">
      <alignment/>
      <protection locked="0"/>
    </xf>
    <xf numFmtId="0" fontId="18" fillId="37" borderId="0" xfId="0" applyFont="1" applyFill="1" applyBorder="1" applyAlignment="1" applyProtection="1">
      <alignment horizontal="center"/>
      <protection locked="0"/>
    </xf>
    <xf numFmtId="0" fontId="1" fillId="35" borderId="0" xfId="0" applyFont="1" applyFill="1" applyBorder="1" applyAlignment="1">
      <alignment horizontal="center"/>
    </xf>
    <xf numFmtId="0" fontId="7" fillId="35" borderId="0" xfId="0" applyFont="1" applyFill="1" applyAlignment="1">
      <alignment horizontal="center"/>
    </xf>
    <xf numFmtId="0" fontId="2" fillId="0" borderId="25" xfId="0" applyFont="1" applyBorder="1" applyAlignment="1" applyProtection="1">
      <alignment/>
      <protection locked="0"/>
    </xf>
    <xf numFmtId="0" fontId="7" fillId="0" borderId="26" xfId="0" applyFont="1" applyBorder="1" applyAlignment="1" applyProtection="1">
      <alignment/>
      <protection locked="0"/>
    </xf>
    <xf numFmtId="0" fontId="7" fillId="0" borderId="27" xfId="0" applyFont="1" applyBorder="1" applyAlignment="1" applyProtection="1">
      <alignment/>
      <protection locked="0"/>
    </xf>
    <xf numFmtId="0" fontId="2" fillId="0" borderId="28" xfId="0" applyFont="1" applyBorder="1" applyAlignment="1" applyProtection="1">
      <alignment/>
      <protection locked="0"/>
    </xf>
    <xf numFmtId="0" fontId="7" fillId="0" borderId="29" xfId="0" applyFont="1" applyBorder="1" applyAlignment="1" applyProtection="1">
      <alignment/>
      <protection locked="0"/>
    </xf>
    <xf numFmtId="0" fontId="7" fillId="0" borderId="30" xfId="0" applyFont="1" applyBorder="1" applyAlignment="1" applyProtection="1">
      <alignment/>
      <protection locked="0"/>
    </xf>
    <xf numFmtId="0" fontId="2" fillId="0" borderId="31" xfId="0" applyFont="1" applyBorder="1" applyAlignment="1" applyProtection="1">
      <alignment/>
      <protection locked="0"/>
    </xf>
    <xf numFmtId="0" fontId="7" fillId="0" borderId="32" xfId="0" applyFont="1" applyBorder="1" applyAlignment="1" applyProtection="1">
      <alignment/>
      <protection locked="0"/>
    </xf>
    <xf numFmtId="0" fontId="7" fillId="0" borderId="33" xfId="0" applyFont="1" applyBorder="1" applyAlignment="1" applyProtection="1">
      <alignment/>
      <protection locked="0"/>
    </xf>
    <xf numFmtId="0" fontId="1" fillId="0" borderId="34" xfId="0" applyFont="1" applyBorder="1" applyAlignment="1" applyProtection="1">
      <alignment horizontal="center"/>
      <protection locked="0"/>
    </xf>
    <xf numFmtId="0" fontId="13" fillId="0" borderId="35" xfId="0" applyFont="1" applyBorder="1" applyAlignment="1" applyProtection="1">
      <alignment horizontal="center"/>
      <protection locked="0"/>
    </xf>
    <xf numFmtId="0" fontId="13" fillId="0" borderId="36" xfId="0" applyFont="1" applyBorder="1" applyAlignment="1" applyProtection="1">
      <alignment horizontal="center"/>
      <protection locked="0"/>
    </xf>
    <xf numFmtId="0" fontId="1" fillId="36" borderId="37" xfId="0" applyFont="1" applyFill="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2" fillId="36" borderId="37" xfId="0" applyFont="1" applyFill="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1" fillId="34" borderId="0" xfId="0" applyFont="1" applyFill="1" applyAlignment="1">
      <alignment horizontal="center"/>
    </xf>
    <xf numFmtId="0" fontId="13" fillId="34" borderId="0" xfId="0" applyFont="1" applyFill="1" applyAlignment="1">
      <alignment horizontal="center"/>
    </xf>
    <xf numFmtId="0" fontId="2" fillId="34" borderId="0" xfId="0" applyFont="1" applyFill="1" applyAlignment="1">
      <alignment horizontal="center"/>
    </xf>
    <xf numFmtId="0" fontId="7" fillId="34" borderId="0" xfId="0" applyFont="1" applyFill="1" applyAlignment="1">
      <alignment horizontal="center"/>
    </xf>
    <xf numFmtId="0" fontId="1" fillId="36" borderId="40" xfId="0" applyFont="1" applyFill="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2" fillId="0" borderId="43" xfId="0" applyFont="1" applyBorder="1" applyAlignment="1" applyProtection="1">
      <alignment/>
      <protection locked="0"/>
    </xf>
    <xf numFmtId="0" fontId="7" fillId="0" borderId="44" xfId="0" applyFont="1" applyBorder="1" applyAlignment="1" applyProtection="1">
      <alignment/>
      <protection locked="0"/>
    </xf>
    <xf numFmtId="0" fontId="7" fillId="0" borderId="45" xfId="0" applyFont="1" applyBorder="1" applyAlignment="1" applyProtection="1">
      <alignment/>
      <protection locked="0"/>
    </xf>
    <xf numFmtId="0" fontId="2" fillId="0" borderId="46" xfId="0" applyFont="1" applyBorder="1" applyAlignment="1" applyProtection="1">
      <alignment/>
      <protection locked="0"/>
    </xf>
    <xf numFmtId="0" fontId="7" fillId="0" borderId="19" xfId="0" applyFont="1" applyBorder="1" applyAlignment="1" applyProtection="1">
      <alignment/>
      <protection locked="0"/>
    </xf>
    <xf numFmtId="0" fontId="7" fillId="0" borderId="47" xfId="0" applyFont="1" applyBorder="1" applyAlignment="1" applyProtection="1">
      <alignment/>
      <protection locked="0"/>
    </xf>
    <xf numFmtId="0" fontId="2" fillId="38" borderId="48" xfId="0" applyFont="1" applyFill="1" applyBorder="1" applyAlignment="1">
      <alignment horizontal="center"/>
    </xf>
    <xf numFmtId="0" fontId="2" fillId="38" borderId="19" xfId="0" applyFont="1" applyFill="1" applyBorder="1" applyAlignment="1">
      <alignment horizontal="center"/>
    </xf>
    <xf numFmtId="0" fontId="2" fillId="38" borderId="49" xfId="0" applyFont="1" applyFill="1" applyBorder="1" applyAlignment="1">
      <alignment horizontal="center"/>
    </xf>
    <xf numFmtId="0" fontId="24" fillId="0" borderId="31" xfId="0" applyFont="1" applyBorder="1" applyAlignment="1" applyProtection="1">
      <alignment horizontal="left"/>
      <protection locked="0"/>
    </xf>
    <xf numFmtId="0" fontId="26" fillId="0" borderId="32" xfId="0" applyFont="1" applyBorder="1" applyAlignment="1" applyProtection="1">
      <alignment horizontal="left"/>
      <protection locked="0"/>
    </xf>
    <xf numFmtId="0" fontId="26" fillId="0" borderId="33" xfId="0" applyFont="1" applyBorder="1" applyAlignment="1" applyProtection="1">
      <alignment horizontal="left"/>
      <protection locked="0"/>
    </xf>
    <xf numFmtId="0" fontId="24" fillId="0" borderId="28" xfId="0" applyFont="1" applyBorder="1" applyAlignment="1" applyProtection="1">
      <alignment horizontal="left"/>
      <protection locked="0"/>
    </xf>
    <xf numFmtId="0" fontId="26" fillId="0" borderId="29" xfId="0" applyFont="1" applyBorder="1" applyAlignment="1" applyProtection="1">
      <alignment horizontal="left"/>
      <protection locked="0"/>
    </xf>
    <xf numFmtId="0" fontId="26" fillId="0" borderId="30" xfId="0" applyFont="1" applyBorder="1" applyAlignment="1" applyProtection="1">
      <alignment horizontal="left"/>
      <protection locked="0"/>
    </xf>
    <xf numFmtId="0" fontId="24" fillId="0" borderId="25" xfId="0" applyFont="1" applyBorder="1" applyAlignment="1" applyProtection="1">
      <alignment horizontal="left"/>
      <protection locked="0"/>
    </xf>
    <xf numFmtId="0" fontId="26" fillId="0" borderId="26" xfId="0" applyFont="1" applyBorder="1" applyAlignment="1" applyProtection="1">
      <alignment horizontal="left"/>
      <protection locked="0"/>
    </xf>
    <xf numFmtId="0" fontId="26" fillId="0" borderId="27" xfId="0" applyFont="1" applyBorder="1" applyAlignment="1" applyProtection="1">
      <alignment horizontal="left"/>
      <protection locked="0"/>
    </xf>
    <xf numFmtId="0" fontId="12" fillId="0" borderId="37" xfId="0" applyFont="1" applyFill="1" applyBorder="1" applyAlignment="1">
      <alignment horizontal="center"/>
    </xf>
    <xf numFmtId="0" fontId="0" fillId="0" borderId="38" xfId="0" applyBorder="1" applyAlignment="1">
      <alignment horizontal="center"/>
    </xf>
    <xf numFmtId="0" fontId="1" fillId="39" borderId="0" xfId="0" applyFont="1" applyFill="1" applyAlignment="1">
      <alignment horizontal="center"/>
    </xf>
    <xf numFmtId="0" fontId="5" fillId="39" borderId="0" xfId="0" applyFont="1" applyFill="1" applyAlignment="1">
      <alignment horizontal="center"/>
    </xf>
    <xf numFmtId="0" fontId="2" fillId="39" borderId="0" xfId="0" applyFont="1" applyFill="1" applyAlignment="1">
      <alignment horizontal="center"/>
    </xf>
    <xf numFmtId="0" fontId="0" fillId="39" borderId="0" xfId="0" applyFill="1" applyAlignment="1">
      <alignment horizontal="center"/>
    </xf>
    <xf numFmtId="0" fontId="7" fillId="0" borderId="50" xfId="0" applyFont="1" applyBorder="1" applyAlignment="1">
      <alignment horizontal="center"/>
    </xf>
    <xf numFmtId="0" fontId="10" fillId="36" borderId="37" xfId="0" applyFont="1" applyFill="1" applyBorder="1" applyAlignment="1">
      <alignment horizontal="center"/>
    </xf>
    <xf numFmtId="0" fontId="0" fillId="0" borderId="38" xfId="0" applyFont="1" applyBorder="1" applyAlignment="1">
      <alignment horizontal="center"/>
    </xf>
    <xf numFmtId="0" fontId="0" fillId="0" borderId="50"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33" borderId="46" xfId="0" applyFont="1" applyFill="1" applyBorder="1" applyAlignment="1">
      <alignment horizontal="center"/>
    </xf>
    <xf numFmtId="0" fontId="7" fillId="0" borderId="19" xfId="0" applyFont="1" applyBorder="1" applyAlignment="1">
      <alignment horizontal="center"/>
    </xf>
    <xf numFmtId="0" fontId="7" fillId="0" borderId="47"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5">
    <dxf>
      <font>
        <color theme="0"/>
      </font>
    </dxf>
    <dxf>
      <font>
        <color indexed="9"/>
      </font>
    </dxf>
    <dxf>
      <font>
        <color indexed="9"/>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6</xdr:row>
      <xdr:rowOff>133350</xdr:rowOff>
    </xdr:from>
    <xdr:to>
      <xdr:col>6</xdr:col>
      <xdr:colOff>190500</xdr:colOff>
      <xdr:row>14</xdr:row>
      <xdr:rowOff>123825</xdr:rowOff>
    </xdr:to>
    <xdr:pic>
      <xdr:nvPicPr>
        <xdr:cNvPr id="1" name="Billede 1"/>
        <xdr:cNvPicPr preferRelativeResize="1">
          <a:picLocks noChangeAspect="1"/>
        </xdr:cNvPicPr>
      </xdr:nvPicPr>
      <xdr:blipFill>
        <a:blip r:embed="rId1"/>
        <a:srcRect t="1429" b="-1"/>
        <a:stretch>
          <a:fillRect/>
        </a:stretch>
      </xdr:blipFill>
      <xdr:spPr>
        <a:xfrm>
          <a:off x="2324100" y="5400675"/>
          <a:ext cx="2809875"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4714875</xdr:colOff>
      <xdr:row>3</xdr:row>
      <xdr:rowOff>85725</xdr:rowOff>
    </xdr:from>
    <xdr:to>
      <xdr:col>2</xdr:col>
      <xdr:colOff>809625</xdr:colOff>
      <xdr:row>13</xdr:row>
      <xdr:rowOff>238125</xdr:rowOff>
    </xdr:to>
    <xdr:pic>
      <xdr:nvPicPr>
        <xdr:cNvPr id="1" name="Picture 39"/>
        <xdr:cNvPicPr preferRelativeResize="1">
          <a:picLocks noChangeAspect="1"/>
        </xdr:cNvPicPr>
      </xdr:nvPicPr>
      <xdr:blipFill>
        <a:blip r:embed="rId1"/>
        <a:stretch>
          <a:fillRect/>
        </a:stretch>
      </xdr:blipFill>
      <xdr:spPr>
        <a:xfrm>
          <a:off x="4714875" y="923925"/>
          <a:ext cx="4991100" cy="4705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3095625</xdr:colOff>
      <xdr:row>3</xdr:row>
      <xdr:rowOff>190500</xdr:rowOff>
    </xdr:from>
    <xdr:to>
      <xdr:col>3</xdr:col>
      <xdr:colOff>247650</xdr:colOff>
      <xdr:row>28</xdr:row>
      <xdr:rowOff>152400</xdr:rowOff>
    </xdr:to>
    <xdr:pic>
      <xdr:nvPicPr>
        <xdr:cNvPr id="1" name="Picture 42"/>
        <xdr:cNvPicPr preferRelativeResize="1">
          <a:picLocks noChangeAspect="1"/>
        </xdr:cNvPicPr>
      </xdr:nvPicPr>
      <xdr:blipFill>
        <a:blip r:embed="rId1"/>
        <a:stretch>
          <a:fillRect/>
        </a:stretch>
      </xdr:blipFill>
      <xdr:spPr>
        <a:xfrm>
          <a:off x="3095625" y="923925"/>
          <a:ext cx="5114925" cy="4581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zoomScale="90" zoomScaleNormal="90" workbookViewId="0" topLeftCell="A1">
      <selection activeCell="H8" sqref="H8"/>
    </sheetView>
  </sheetViews>
  <sheetFormatPr defaultColWidth="9.140625" defaultRowHeight="12.75"/>
  <cols>
    <col min="1" max="1" width="7.7109375" style="9" customWidth="1"/>
    <col min="2" max="9" width="13.28125" style="9" customWidth="1"/>
    <col min="10" max="10" width="10.140625" style="9" customWidth="1"/>
    <col min="11" max="16384" width="9.140625" style="9" customWidth="1"/>
  </cols>
  <sheetData>
    <row r="1" spans="1:11" ht="12.75">
      <c r="A1" s="60" t="s">
        <v>72</v>
      </c>
      <c r="B1" s="61"/>
      <c r="C1" s="61"/>
      <c r="D1" s="61"/>
      <c r="E1" s="61"/>
      <c r="F1" s="62"/>
      <c r="G1" s="62"/>
      <c r="H1" s="62"/>
      <c r="I1" s="63"/>
      <c r="K1" s="64"/>
    </row>
    <row r="2" spans="1:11" ht="103.5" customHeight="1">
      <c r="A2" s="65"/>
      <c r="B2" s="81" t="s">
        <v>73</v>
      </c>
      <c r="C2" s="81"/>
      <c r="D2" s="81"/>
      <c r="E2" s="81"/>
      <c r="F2" s="81"/>
      <c r="G2" s="81"/>
      <c r="H2" s="81"/>
      <c r="I2" s="82"/>
      <c r="K2" s="64"/>
    </row>
    <row r="3" spans="1:11" ht="12.75">
      <c r="A3" s="66" t="s">
        <v>29</v>
      </c>
      <c r="B3" s="58"/>
      <c r="C3" s="58"/>
      <c r="D3" s="58"/>
      <c r="E3" s="58"/>
      <c r="F3" s="58"/>
      <c r="G3" s="58"/>
      <c r="H3" s="58"/>
      <c r="I3" s="67"/>
      <c r="K3" s="64"/>
    </row>
    <row r="4" spans="1:11" ht="201.75" customHeight="1">
      <c r="A4" s="65"/>
      <c r="B4" s="81" t="s">
        <v>74</v>
      </c>
      <c r="C4" s="81"/>
      <c r="D4" s="81"/>
      <c r="E4" s="81"/>
      <c r="F4" s="81"/>
      <c r="G4" s="81"/>
      <c r="H4" s="81"/>
      <c r="I4" s="82"/>
      <c r="K4" s="64"/>
    </row>
    <row r="5" spans="1:11" ht="12.75">
      <c r="A5" s="66" t="s">
        <v>51</v>
      </c>
      <c r="B5" s="58"/>
      <c r="C5" s="58"/>
      <c r="D5" s="58"/>
      <c r="E5" s="58"/>
      <c r="F5" s="58"/>
      <c r="G5" s="58"/>
      <c r="H5" s="58"/>
      <c r="I5" s="67"/>
      <c r="K5" s="64"/>
    </row>
    <row r="6" spans="1:11" ht="71.25" customHeight="1">
      <c r="A6" s="68"/>
      <c r="B6" s="84" t="s">
        <v>54</v>
      </c>
      <c r="C6" s="84"/>
      <c r="D6" s="84"/>
      <c r="E6" s="84"/>
      <c r="F6" s="84"/>
      <c r="G6" s="84"/>
      <c r="H6" s="84"/>
      <c r="I6" s="85"/>
      <c r="K6" s="64"/>
    </row>
    <row r="7" spans="1:11" ht="19.5" customHeight="1">
      <c r="A7" s="68"/>
      <c r="B7" s="58"/>
      <c r="C7" s="58"/>
      <c r="D7" s="58"/>
      <c r="E7" s="58"/>
      <c r="F7" s="58"/>
      <c r="G7" s="58"/>
      <c r="H7" s="58"/>
      <c r="I7" s="67"/>
      <c r="K7" s="64"/>
    </row>
    <row r="8" spans="1:11" ht="19.5" customHeight="1">
      <c r="A8" s="68"/>
      <c r="B8" s="58"/>
      <c r="C8" s="58"/>
      <c r="D8" s="57"/>
      <c r="E8" s="86"/>
      <c r="F8" s="87"/>
      <c r="G8" s="87"/>
      <c r="H8" s="58"/>
      <c r="I8" s="67"/>
      <c r="K8" s="64"/>
    </row>
    <row r="9" spans="1:11" ht="19.5" customHeight="1">
      <c r="A9" s="68"/>
      <c r="B9" s="58"/>
      <c r="C9" s="58"/>
      <c r="D9" s="57"/>
      <c r="E9" s="86"/>
      <c r="F9" s="87"/>
      <c r="G9" s="87"/>
      <c r="H9" s="58"/>
      <c r="I9" s="67"/>
      <c r="K9" s="64"/>
    </row>
    <row r="10" spans="1:11" ht="19.5" customHeight="1">
      <c r="A10" s="68"/>
      <c r="B10" s="58"/>
      <c r="C10" s="58"/>
      <c r="D10" s="57"/>
      <c r="E10" s="76"/>
      <c r="F10" s="88"/>
      <c r="G10" s="88"/>
      <c r="H10" s="58"/>
      <c r="I10" s="67"/>
      <c r="K10" s="64"/>
    </row>
    <row r="11" spans="1:11" ht="19.5" customHeight="1">
      <c r="A11" s="68"/>
      <c r="B11" s="58"/>
      <c r="C11" s="58"/>
      <c r="D11" s="58"/>
      <c r="E11" s="59"/>
      <c r="F11" s="59"/>
      <c r="G11" s="59"/>
      <c r="H11" s="58"/>
      <c r="I11" s="67"/>
      <c r="K11" s="64"/>
    </row>
    <row r="12" spans="1:11" ht="19.5" customHeight="1">
      <c r="A12" s="68"/>
      <c r="B12" s="58"/>
      <c r="C12" s="58"/>
      <c r="D12" s="76"/>
      <c r="E12" s="77"/>
      <c r="F12" s="77"/>
      <c r="G12" s="77"/>
      <c r="H12" s="58"/>
      <c r="I12" s="67"/>
      <c r="K12" s="64"/>
    </row>
    <row r="13" spans="1:11" ht="19.5" customHeight="1">
      <c r="A13" s="68"/>
      <c r="B13" s="58"/>
      <c r="C13" s="58"/>
      <c r="D13" s="78"/>
      <c r="E13" s="79"/>
      <c r="F13" s="79"/>
      <c r="G13" s="79"/>
      <c r="H13" s="58"/>
      <c r="I13" s="67"/>
      <c r="K13" s="64"/>
    </row>
    <row r="14" spans="1:11" ht="19.5" customHeight="1">
      <c r="A14" s="68"/>
      <c r="B14" s="58"/>
      <c r="C14" s="58"/>
      <c r="D14" s="80"/>
      <c r="E14" s="77"/>
      <c r="F14" s="77"/>
      <c r="G14" s="77"/>
      <c r="H14" s="58"/>
      <c r="I14" s="67"/>
      <c r="K14" s="64"/>
    </row>
    <row r="15" spans="1:11" ht="19.5" customHeight="1">
      <c r="A15" s="68"/>
      <c r="B15" s="58"/>
      <c r="C15" s="58"/>
      <c r="D15" s="27"/>
      <c r="E15" s="28"/>
      <c r="F15" s="28"/>
      <c r="G15" s="28"/>
      <c r="H15" s="58"/>
      <c r="I15" s="67"/>
      <c r="K15" s="64"/>
    </row>
    <row r="16" spans="1:11" ht="267" customHeight="1">
      <c r="A16" s="65"/>
      <c r="B16" s="81" t="s">
        <v>75</v>
      </c>
      <c r="C16" s="81"/>
      <c r="D16" s="81"/>
      <c r="E16" s="81"/>
      <c r="F16" s="81"/>
      <c r="G16" s="81"/>
      <c r="H16" s="81"/>
      <c r="I16" s="82"/>
      <c r="K16" s="64"/>
    </row>
    <row r="17" spans="1:11" ht="11.25" customHeight="1">
      <c r="A17" s="58"/>
      <c r="B17" s="69"/>
      <c r="C17" s="69"/>
      <c r="D17" s="69"/>
      <c r="E17" s="69"/>
      <c r="F17" s="69"/>
      <c r="G17" s="69"/>
      <c r="H17" s="69"/>
      <c r="I17" s="69"/>
      <c r="K17" s="64"/>
    </row>
    <row r="18" spans="1:11" ht="50.25" customHeight="1">
      <c r="A18" s="26"/>
      <c r="B18" s="83" t="s">
        <v>68</v>
      </c>
      <c r="C18" s="83"/>
      <c r="D18" s="83"/>
      <c r="E18" s="83"/>
      <c r="F18" s="83"/>
      <c r="G18" s="83"/>
      <c r="H18" s="83"/>
      <c r="I18" s="83"/>
      <c r="K18" s="64"/>
    </row>
    <row r="19" spans="1:9" ht="12.75">
      <c r="A19" s="26"/>
      <c r="B19" s="26"/>
      <c r="C19" s="26"/>
      <c r="D19" s="26"/>
      <c r="E19" s="26"/>
      <c r="F19" s="26"/>
      <c r="G19" s="26"/>
      <c r="H19" s="26"/>
      <c r="I19" s="25" t="s">
        <v>44</v>
      </c>
    </row>
    <row r="20" spans="1:9" ht="12.75">
      <c r="A20" s="26"/>
      <c r="B20" s="26"/>
      <c r="C20" s="26"/>
      <c r="D20" s="26"/>
      <c r="E20" s="26"/>
      <c r="F20" s="26"/>
      <c r="G20" s="26"/>
      <c r="H20" s="26"/>
      <c r="I20" s="26"/>
    </row>
  </sheetData>
  <sheetProtection password="DF97" sheet="1"/>
  <mergeCells count="11">
    <mergeCell ref="E10:G10"/>
    <mergeCell ref="D12:G12"/>
    <mergeCell ref="D13:G13"/>
    <mergeCell ref="D14:G14"/>
    <mergeCell ref="B16:I16"/>
    <mergeCell ref="B18:I18"/>
    <mergeCell ref="B2:I2"/>
    <mergeCell ref="B4:I4"/>
    <mergeCell ref="B6:I6"/>
    <mergeCell ref="E8:G8"/>
    <mergeCell ref="E9:G9"/>
  </mergeCells>
  <hyperlinks>
    <hyperlink ref="I19" location="'Side 2 - Udfyldes'!A1" display="Gå til side 2"/>
  </hyperlinks>
  <printOptions/>
  <pageMargins left="0.5511811023622047" right="0.5511811023622047" top="0.9448818897637796" bottom="0.7480314960629921" header="0.1968503937007874" footer="0"/>
  <pageSetup fitToHeight="1" fitToWidth="1" horizontalDpi="600" verticalDpi="600" orientation="portrait" paperSize="9" scale="79" r:id="rId3"/>
  <headerFooter alignWithMargins="0">
    <oddHeader>&amp;CRK1010, RK1011, RK1012, RK1013, RK1014&amp;R&amp;"Verdana,Normal"&amp;8&amp;G</oddHeader>
    <oddFooter>&amp;L&amp;F&amp;CSenest revideret: 23-08-2020/TRD&amp;RTlf.: 8788 8989
Fax: 8788 8669
E-mail: dk@pressalit.com
Web: www.pressalit.com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N70"/>
  <sheetViews>
    <sheetView zoomScale="75" zoomScaleNormal="75" workbookViewId="0" topLeftCell="A16">
      <selection activeCell="C37" sqref="C37"/>
    </sheetView>
  </sheetViews>
  <sheetFormatPr defaultColWidth="9.140625" defaultRowHeight="12.75"/>
  <cols>
    <col min="1" max="1" width="129.140625" style="14" customWidth="1"/>
    <col min="2" max="2" width="4.28125" style="14" customWidth="1"/>
    <col min="3" max="3" width="18.28125" style="14" customWidth="1"/>
    <col min="4" max="4" width="4.28125" style="14" customWidth="1"/>
    <col min="5" max="5" width="21.421875" style="14" customWidth="1"/>
    <col min="6" max="6" width="5.421875" style="14" customWidth="1"/>
    <col min="7" max="7" width="11.00390625" style="14" customWidth="1"/>
    <col min="8" max="8" width="24.140625" style="14" customWidth="1"/>
    <col min="9" max="16384" width="9.140625" style="16" customWidth="1"/>
  </cols>
  <sheetData>
    <row r="1" spans="1:248" ht="18">
      <c r="A1" s="109" t="s">
        <v>52</v>
      </c>
      <c r="B1" s="110"/>
      <c r="C1" s="110"/>
      <c r="D1" s="110"/>
      <c r="E1" s="110"/>
      <c r="F1" s="110"/>
      <c r="G1" s="110"/>
      <c r="H1" s="110"/>
      <c r="IN1" s="24" t="s">
        <v>35</v>
      </c>
    </row>
    <row r="2" spans="1:248" ht="18.75" thickBot="1">
      <c r="A2" s="111" t="s">
        <v>80</v>
      </c>
      <c r="B2" s="112"/>
      <c r="C2" s="112"/>
      <c r="D2" s="112"/>
      <c r="E2" s="112"/>
      <c r="F2" s="112"/>
      <c r="G2" s="112"/>
      <c r="H2" s="112"/>
      <c r="IN2" s="24" t="s">
        <v>36</v>
      </c>
    </row>
    <row r="3" spans="1:248" ht="29.25" customHeight="1" thickTop="1">
      <c r="A3" s="29"/>
      <c r="B3" s="29"/>
      <c r="C3" s="29"/>
      <c r="D3" s="29"/>
      <c r="E3" s="10" t="s">
        <v>1</v>
      </c>
      <c r="F3" s="116"/>
      <c r="G3" s="117"/>
      <c r="H3" s="118"/>
      <c r="IN3" s="24" t="s">
        <v>37</v>
      </c>
    </row>
    <row r="4" spans="1:248" ht="29.25" customHeight="1">
      <c r="A4" s="37" t="s">
        <v>58</v>
      </c>
      <c r="B4" s="29"/>
      <c r="C4" s="29"/>
      <c r="D4" s="29"/>
      <c r="E4" s="11" t="s">
        <v>2</v>
      </c>
      <c r="F4" s="119"/>
      <c r="G4" s="120"/>
      <c r="H4" s="121"/>
      <c r="IN4" s="24" t="s">
        <v>38</v>
      </c>
    </row>
    <row r="5" spans="1:248" ht="29.25" customHeight="1" thickBot="1">
      <c r="A5" s="29"/>
      <c r="B5" s="29"/>
      <c r="C5" s="29"/>
      <c r="D5" s="29"/>
      <c r="E5" s="12" t="s">
        <v>30</v>
      </c>
      <c r="F5" s="100"/>
      <c r="G5" s="101"/>
      <c r="H5" s="102"/>
      <c r="IN5" s="24" t="s">
        <v>39</v>
      </c>
    </row>
    <row r="6" spans="1:248" ht="29.25" customHeight="1" thickBot="1" thickTop="1">
      <c r="A6" s="29"/>
      <c r="B6" s="29"/>
      <c r="C6" s="29"/>
      <c r="D6" s="29"/>
      <c r="E6" s="55" t="s">
        <v>33</v>
      </c>
      <c r="F6" s="31"/>
      <c r="G6" s="31"/>
      <c r="H6" s="31"/>
      <c r="IN6" s="24" t="s">
        <v>40</v>
      </c>
    </row>
    <row r="7" spans="1:248" ht="29.25" customHeight="1" thickBot="1" thickTop="1">
      <c r="A7" s="29"/>
      <c r="B7" s="29"/>
      <c r="C7" s="29"/>
      <c r="D7" s="29"/>
      <c r="E7" s="113"/>
      <c r="F7" s="114"/>
      <c r="G7" s="114"/>
      <c r="H7" s="115"/>
      <c r="IN7" s="24" t="s">
        <v>41</v>
      </c>
    </row>
    <row r="8" spans="1:248" ht="29.25" customHeight="1" thickBot="1" thickTop="1">
      <c r="A8" s="29"/>
      <c r="B8" s="29"/>
      <c r="C8" s="29"/>
      <c r="D8" s="29"/>
      <c r="E8" s="103" t="s">
        <v>69</v>
      </c>
      <c r="F8" s="104"/>
      <c r="G8" s="104"/>
      <c r="H8" s="105"/>
      <c r="IN8" s="24" t="s">
        <v>42</v>
      </c>
    </row>
    <row r="9" spans="1:248" ht="29.25" customHeight="1" thickBot="1" thickTop="1">
      <c r="A9" s="29"/>
      <c r="B9" s="29"/>
      <c r="C9" s="29"/>
      <c r="D9" s="29"/>
      <c r="E9" s="106"/>
      <c r="F9" s="107"/>
      <c r="G9" s="107"/>
      <c r="H9" s="108"/>
      <c r="IN9" s="24" t="s">
        <v>43</v>
      </c>
    </row>
    <row r="10" spans="1:8" ht="63" customHeight="1" thickTop="1">
      <c r="A10" s="29"/>
      <c r="B10" s="29"/>
      <c r="C10" s="29"/>
      <c r="D10" s="29"/>
      <c r="E10" s="32"/>
      <c r="F10" s="33"/>
      <c r="G10" s="33"/>
      <c r="H10" s="33"/>
    </row>
    <row r="11" spans="1:8" ht="63" customHeight="1">
      <c r="A11" s="29"/>
      <c r="B11" s="29"/>
      <c r="C11" s="29"/>
      <c r="D11" s="29"/>
      <c r="E11" s="29"/>
      <c r="F11" s="29"/>
      <c r="G11" s="29"/>
      <c r="H11" s="34"/>
    </row>
    <row r="12" spans="1:8" ht="33" customHeight="1">
      <c r="A12" s="29"/>
      <c r="B12" s="29"/>
      <c r="C12" s="29"/>
      <c r="D12" s="29"/>
      <c r="E12" s="35"/>
      <c r="F12" s="36"/>
      <c r="G12" s="36"/>
      <c r="H12" s="36"/>
    </row>
    <row r="13" spans="1:8" ht="24" customHeight="1">
      <c r="A13" s="37" t="s">
        <v>0</v>
      </c>
      <c r="B13" s="37"/>
      <c r="C13" s="29"/>
      <c r="D13" s="29"/>
      <c r="E13" s="29"/>
      <c r="F13" s="29"/>
      <c r="G13" s="29"/>
      <c r="H13" s="38" t="s">
        <v>3</v>
      </c>
    </row>
    <row r="14" spans="1:8" ht="24" customHeight="1">
      <c r="A14" s="29" t="s">
        <v>4</v>
      </c>
      <c r="B14" s="29"/>
      <c r="C14" s="29"/>
      <c r="D14" s="29"/>
      <c r="E14" s="29"/>
      <c r="F14" s="29"/>
      <c r="G14" s="29"/>
      <c r="H14" s="39"/>
    </row>
    <row r="15" spans="1:8" ht="22.5" customHeight="1">
      <c r="A15" s="29" t="s">
        <v>5</v>
      </c>
      <c r="B15" s="29"/>
      <c r="C15" s="29"/>
      <c r="D15" s="29"/>
      <c r="E15" s="29"/>
      <c r="F15" s="29"/>
      <c r="G15" s="29"/>
      <c r="H15" s="39"/>
    </row>
    <row r="16" spans="1:8" ht="14.25" customHeight="1">
      <c r="A16" s="29"/>
      <c r="B16" s="29"/>
      <c r="C16" s="29"/>
      <c r="D16" s="29"/>
      <c r="E16" s="29"/>
      <c r="F16" s="29"/>
      <c r="G16" s="29"/>
      <c r="H16" s="40"/>
    </row>
    <row r="17" spans="1:8" ht="24" customHeight="1">
      <c r="A17" s="29" t="s">
        <v>8</v>
      </c>
      <c r="B17" s="41"/>
      <c r="C17" s="29" t="s">
        <v>6</v>
      </c>
      <c r="D17" s="41"/>
      <c r="E17" s="29" t="s">
        <v>7</v>
      </c>
      <c r="F17" s="29"/>
      <c r="G17" s="29"/>
      <c r="H17" s="40"/>
    </row>
    <row r="18" spans="1:8" ht="24" customHeight="1">
      <c r="A18" s="29" t="s">
        <v>9</v>
      </c>
      <c r="B18" s="29"/>
      <c r="C18" s="29"/>
      <c r="D18" s="29"/>
      <c r="E18" s="29"/>
      <c r="F18" s="29"/>
      <c r="G18" s="29"/>
      <c r="H18" s="39"/>
    </row>
    <row r="19" spans="1:8" ht="24" customHeight="1">
      <c r="A19" s="29" t="s">
        <v>10</v>
      </c>
      <c r="B19" s="29"/>
      <c r="C19" s="29"/>
      <c r="D19" s="29"/>
      <c r="E19" s="29"/>
      <c r="F19" s="29"/>
      <c r="G19" s="29"/>
      <c r="H19" s="39"/>
    </row>
    <row r="20" spans="1:8" ht="12.75" customHeight="1">
      <c r="A20" s="29"/>
      <c r="B20" s="29"/>
      <c r="C20" s="29"/>
      <c r="D20" s="29"/>
      <c r="E20" s="29"/>
      <c r="F20" s="29"/>
      <c r="G20" s="29"/>
      <c r="H20" s="40"/>
    </row>
    <row r="21" spans="1:8" ht="24" customHeight="1">
      <c r="A21" s="37" t="s">
        <v>25</v>
      </c>
      <c r="B21" s="29"/>
      <c r="C21" s="29"/>
      <c r="D21" s="29"/>
      <c r="E21" s="29"/>
      <c r="F21" s="29"/>
      <c r="G21" s="29"/>
      <c r="H21" s="40"/>
    </row>
    <row r="22" spans="1:8" ht="24" customHeight="1">
      <c r="A22" s="37" t="s">
        <v>11</v>
      </c>
      <c r="B22" s="29"/>
      <c r="C22" s="29"/>
      <c r="D22" s="29"/>
      <c r="E22" s="29"/>
      <c r="F22" s="29"/>
      <c r="G22" s="29"/>
      <c r="H22" s="40"/>
    </row>
    <row r="23" spans="1:8" ht="24" customHeight="1">
      <c r="A23" s="37" t="s">
        <v>12</v>
      </c>
      <c r="B23" s="29"/>
      <c r="C23" s="29"/>
      <c r="D23" s="29"/>
      <c r="E23" s="29"/>
      <c r="F23" s="29"/>
      <c r="G23" s="29"/>
      <c r="H23" s="40"/>
    </row>
    <row r="24" spans="1:8" ht="15" customHeight="1">
      <c r="A24" s="37"/>
      <c r="B24" s="29"/>
      <c r="C24" s="29"/>
      <c r="D24" s="29"/>
      <c r="E24" s="29"/>
      <c r="F24" s="29"/>
      <c r="G24" s="29"/>
      <c r="H24" s="40"/>
    </row>
    <row r="25" spans="1:8" ht="24" customHeight="1">
      <c r="A25" s="37" t="s">
        <v>13</v>
      </c>
      <c r="B25" s="29"/>
      <c r="C25" s="29"/>
      <c r="D25" s="29"/>
      <c r="E25" s="29"/>
      <c r="F25" s="29"/>
      <c r="G25" s="29"/>
      <c r="H25" s="40"/>
    </row>
    <row r="26" spans="1:8" ht="24" customHeight="1">
      <c r="A26" s="29" t="s">
        <v>55</v>
      </c>
      <c r="B26" s="42"/>
      <c r="C26" s="29" t="s">
        <v>6</v>
      </c>
      <c r="D26" s="42"/>
      <c r="E26" s="29" t="s">
        <v>7</v>
      </c>
      <c r="F26" s="29"/>
      <c r="G26" s="29"/>
      <c r="H26" s="43"/>
    </row>
    <row r="27" spans="1:8" ht="24" customHeight="1">
      <c r="A27" s="29" t="s">
        <v>56</v>
      </c>
      <c r="B27" s="42"/>
      <c r="C27" s="29" t="s">
        <v>14</v>
      </c>
      <c r="D27" s="42"/>
      <c r="E27" s="29" t="s">
        <v>15</v>
      </c>
      <c r="F27" s="42"/>
      <c r="G27" s="29" t="s">
        <v>7</v>
      </c>
      <c r="H27" s="43"/>
    </row>
    <row r="28" spans="1:8" ht="18" customHeight="1">
      <c r="A28" s="29"/>
      <c r="B28" s="29"/>
      <c r="C28" s="29"/>
      <c r="D28" s="29"/>
      <c r="E28" s="29"/>
      <c r="F28" s="29"/>
      <c r="G28" s="29"/>
      <c r="H28" s="29"/>
    </row>
    <row r="29" spans="1:8" ht="24" customHeight="1">
      <c r="A29" s="37" t="s">
        <v>16</v>
      </c>
      <c r="B29" s="29"/>
      <c r="C29" s="29"/>
      <c r="D29" s="29"/>
      <c r="E29" s="29"/>
      <c r="F29" s="29"/>
      <c r="G29" s="29"/>
      <c r="H29" s="29"/>
    </row>
    <row r="30" spans="1:8" ht="24" customHeight="1">
      <c r="A30" s="29" t="s">
        <v>17</v>
      </c>
      <c r="B30" s="42"/>
      <c r="C30" s="29" t="s">
        <v>6</v>
      </c>
      <c r="D30" s="42"/>
      <c r="E30" s="29" t="s">
        <v>7</v>
      </c>
      <c r="F30" s="29"/>
      <c r="G30" s="29"/>
      <c r="H30" s="53">
        <f>IF(H18&gt;0,H18,"")</f>
      </c>
    </row>
    <row r="31" spans="1:8" ht="24" customHeight="1">
      <c r="A31" s="44">
        <f>IF((B17&gt;0)*(B30&gt;0),"Hvis ja, ønskes også sargkontakt?","")</f>
      </c>
      <c r="B31" s="42"/>
      <c r="C31" s="29" t="s">
        <v>6</v>
      </c>
      <c r="D31" s="42"/>
      <c r="E31" s="29" t="s">
        <v>7</v>
      </c>
      <c r="F31" s="29"/>
      <c r="G31" s="29"/>
      <c r="H31" s="53">
        <f>IF(H19&gt;0,H19*2,"")</f>
      </c>
    </row>
    <row r="32" spans="1:8" ht="24" customHeight="1">
      <c r="A32" s="37">
        <f>IF(D17&gt;0,"BORDPLADEN HAR IKKE SARG, HUSK HÅNDBETJENING","")</f>
      </c>
      <c r="B32" s="51"/>
      <c r="C32" s="29"/>
      <c r="D32" s="50"/>
      <c r="E32" s="29"/>
      <c r="F32" s="29"/>
      <c r="G32" s="29"/>
      <c r="H32" s="53">
        <f>SUM(H30:H31)</f>
        <v>0</v>
      </c>
    </row>
    <row r="33" spans="1:8" ht="24" customHeight="1">
      <c r="A33" s="29" t="s">
        <v>18</v>
      </c>
      <c r="B33" s="29" t="s">
        <v>19</v>
      </c>
      <c r="C33" s="29"/>
      <c r="D33" s="42"/>
      <c r="E33" s="29"/>
      <c r="F33" s="29"/>
      <c r="G33" s="29"/>
      <c r="H33" s="29"/>
    </row>
    <row r="34" spans="1:8" ht="24" customHeight="1">
      <c r="A34" s="56" t="s">
        <v>78</v>
      </c>
      <c r="B34" s="29"/>
      <c r="C34" s="29"/>
      <c r="D34" s="29"/>
      <c r="E34" s="29"/>
      <c r="F34" s="29"/>
      <c r="G34" s="29"/>
      <c r="H34" s="29"/>
    </row>
    <row r="35" spans="1:8" ht="24" customHeight="1">
      <c r="A35" s="52">
        <f>IF(B17&gt;0,"Til denne bordplade anbefales","")</f>
      </c>
      <c r="B35" s="29">
        <f>SUM(H32/1000)</f>
        <v>0</v>
      </c>
      <c r="C35" s="29">
        <f>IF(B17&gt;0,"pakker sargbeslag","")</f>
      </c>
      <c r="D35" s="29"/>
      <c r="E35" s="29"/>
      <c r="F35" s="29"/>
      <c r="G35" s="29"/>
      <c r="H35" s="29"/>
    </row>
    <row r="36" spans="1:8" ht="24" customHeight="1">
      <c r="A36" s="29" t="s">
        <v>20</v>
      </c>
      <c r="B36" s="29"/>
      <c r="C36" s="29"/>
      <c r="D36" s="29"/>
      <c r="E36" s="29"/>
      <c r="F36" s="29"/>
      <c r="G36" s="29"/>
      <c r="H36" s="29"/>
    </row>
    <row r="37" spans="1:8" ht="24" customHeight="1">
      <c r="A37" s="29"/>
      <c r="B37" s="29"/>
      <c r="C37" s="29"/>
      <c r="D37" s="29"/>
      <c r="E37" s="29"/>
      <c r="F37" s="29"/>
      <c r="G37" s="29"/>
      <c r="H37" s="29"/>
    </row>
    <row r="38" spans="1:8" ht="24" customHeight="1">
      <c r="A38" s="37" t="s">
        <v>76</v>
      </c>
      <c r="B38" s="29"/>
      <c r="C38" s="29"/>
      <c r="D38" s="29"/>
      <c r="E38" s="29"/>
      <c r="F38" s="29"/>
      <c r="G38" s="29"/>
      <c r="H38" s="29"/>
    </row>
    <row r="39" spans="1:8" ht="24" customHeight="1">
      <c r="A39" s="29" t="s">
        <v>63</v>
      </c>
      <c r="B39" s="29"/>
      <c r="C39" s="42"/>
      <c r="D39" s="29" t="s">
        <v>64</v>
      </c>
      <c r="E39" s="29"/>
      <c r="F39" s="29"/>
      <c r="G39" s="29"/>
      <c r="H39" s="29"/>
    </row>
    <row r="40" spans="1:8" ht="24" customHeight="1">
      <c r="A40" s="29"/>
      <c r="B40" s="29"/>
      <c r="C40" s="29"/>
      <c r="D40" s="29"/>
      <c r="E40" s="29"/>
      <c r="F40" s="29"/>
      <c r="G40" s="29"/>
      <c r="H40" s="29"/>
    </row>
    <row r="41" spans="1:8" ht="24" customHeight="1">
      <c r="A41" s="37" t="s">
        <v>21</v>
      </c>
      <c r="B41" s="29"/>
      <c r="C41" s="29"/>
      <c r="D41" s="29"/>
      <c r="E41" s="29"/>
      <c r="F41" s="29"/>
      <c r="G41" s="29"/>
      <c r="H41" s="29"/>
    </row>
    <row r="42" spans="1:8" ht="24" customHeight="1">
      <c r="A42" s="29" t="s">
        <v>26</v>
      </c>
      <c r="B42" s="42"/>
      <c r="C42" s="29" t="s">
        <v>6</v>
      </c>
      <c r="D42" s="42"/>
      <c r="E42" s="29" t="s">
        <v>7</v>
      </c>
      <c r="F42" s="29"/>
      <c r="G42" s="29"/>
      <c r="H42" s="29"/>
    </row>
    <row r="43" spans="1:8" ht="45" customHeight="1">
      <c r="A43" s="72" t="str">
        <f>IF(B42&gt;0,"Hvis Ja, skal placering markeres på tegning, og bordpladens minimumsdybde skal være 610 mm"," ")</f>
        <v> </v>
      </c>
      <c r="B43" s="29"/>
      <c r="C43" s="29"/>
      <c r="D43" s="29"/>
      <c r="E43" s="29"/>
      <c r="F43" s="29"/>
      <c r="G43" s="29"/>
      <c r="H43" s="29"/>
    </row>
    <row r="44" spans="1:8" ht="41.25" customHeight="1">
      <c r="A44" s="73">
        <f>IF(B42&gt;0,"Såfremt vask/kogeplade-udskæring skal placeres mindre end 190 mm fra endekant, skal bæring RK1048 benyttes (udskiftes med normal bæring)","")</f>
      </c>
      <c r="C44" s="29" t="s">
        <v>60</v>
      </c>
      <c r="D44" s="42"/>
      <c r="E44" s="29" t="s">
        <v>61</v>
      </c>
      <c r="F44" s="29"/>
      <c r="G44" s="29"/>
      <c r="H44" s="29"/>
    </row>
    <row r="45" spans="1:8" ht="24" customHeight="1">
      <c r="A45" s="29"/>
      <c r="B45" s="29"/>
      <c r="C45" s="29"/>
      <c r="D45" s="29"/>
      <c r="E45" s="29"/>
      <c r="F45" s="29"/>
      <c r="G45" s="29"/>
      <c r="H45" s="29"/>
    </row>
    <row r="46" spans="1:8" ht="24" customHeight="1">
      <c r="A46" s="29" t="s">
        <v>45</v>
      </c>
      <c r="B46" s="42"/>
      <c r="C46" s="29" t="s">
        <v>6</v>
      </c>
      <c r="D46" s="42"/>
      <c r="E46" s="29" t="s">
        <v>7</v>
      </c>
      <c r="F46" s="29"/>
      <c r="G46" s="29"/>
      <c r="H46" s="34"/>
    </row>
    <row r="47" spans="1:8" ht="24" customHeight="1">
      <c r="A47" s="45">
        <f>IF(B46&gt;0,"Det er nødvendigt at bestille sammenkøring af sikkerhed RK1070","")</f>
      </c>
      <c r="B47" s="29"/>
      <c r="C47" s="29"/>
      <c r="D47" s="29"/>
      <c r="E47" s="29"/>
      <c r="F47" s="29"/>
      <c r="G47" s="29"/>
      <c r="H47" s="34"/>
    </row>
    <row r="48" spans="1:8" ht="24" customHeight="1">
      <c r="A48" s="46">
        <f>IF(B46&gt;0,"Hvis ja, er denne med sargkontakt eller håndbetjening?","")</f>
      </c>
      <c r="B48" s="42"/>
      <c r="C48" s="29" t="str">
        <f>IF(B46&gt;0,"Sargkontakt"," ")</f>
        <v> </v>
      </c>
      <c r="D48" s="42"/>
      <c r="E48" s="29" t="str">
        <f>IF(B46&gt;0,"Håndbetjening"," ")</f>
        <v> </v>
      </c>
      <c r="F48" s="42"/>
      <c r="G48" s="29" t="str">
        <f>IF(B46&gt;0,"Begge"," ")</f>
        <v> </v>
      </c>
      <c r="H48" s="34"/>
    </row>
    <row r="49" spans="1:8" ht="24" customHeight="1">
      <c r="A49" s="47" t="s">
        <v>46</v>
      </c>
      <c r="B49" s="42"/>
      <c r="C49" s="29" t="s">
        <v>6</v>
      </c>
      <c r="D49" s="42"/>
      <c r="E49" s="29" t="s">
        <v>7</v>
      </c>
      <c r="F49" s="48"/>
      <c r="G49" s="29"/>
      <c r="H49" s="34"/>
    </row>
    <row r="50" spans="1:8" ht="24" customHeight="1">
      <c r="A50" s="45">
        <f>IF(B49&gt;0,"Det er nødvendigt at bestille sammenkøring af sikkerhed RK1071","")</f>
      </c>
      <c r="B50" s="48"/>
      <c r="C50" s="29"/>
      <c r="D50" s="48"/>
      <c r="E50" s="29"/>
      <c r="F50" s="48"/>
      <c r="G50" s="29"/>
      <c r="H50" s="34"/>
    </row>
    <row r="51" spans="1:8" ht="24" customHeight="1">
      <c r="A51" s="46">
        <f>IF(B49&gt;0,"Hvis ja, er disse med sargkontakt eller håndbetjening?","")</f>
      </c>
      <c r="B51" s="42"/>
      <c r="C51" s="29" t="str">
        <f>IF(B49&gt;0,"Sargkontakt"," ")</f>
        <v> </v>
      </c>
      <c r="D51" s="42"/>
      <c r="E51" s="29" t="str">
        <f>IF(B49&gt;0,"Håndbetjening"," ")</f>
        <v> </v>
      </c>
      <c r="F51" s="42"/>
      <c r="G51" s="29" t="str">
        <f>IF(B49&gt;0,"Begge"," ")</f>
        <v> </v>
      </c>
      <c r="H51" s="34"/>
    </row>
    <row r="52" spans="1:8" ht="24" customHeight="1">
      <c r="A52" s="47" t="s">
        <v>47</v>
      </c>
      <c r="B52" s="42"/>
      <c r="C52" s="29" t="s">
        <v>6</v>
      </c>
      <c r="D52" s="42"/>
      <c r="E52" s="29" t="s">
        <v>7</v>
      </c>
      <c r="F52" s="48"/>
      <c r="G52" s="29"/>
      <c r="H52" s="34"/>
    </row>
    <row r="53" spans="1:8" ht="24" customHeight="1">
      <c r="A53" s="45">
        <f>IF(B52&gt;0,"Det er nødvendigt at bestille sammenkøring af sikkerhed RK1072","")</f>
      </c>
      <c r="B53" s="48"/>
      <c r="C53" s="29"/>
      <c r="D53" s="48"/>
      <c r="E53" s="29"/>
      <c r="F53" s="48"/>
      <c r="G53" s="29"/>
      <c r="H53" s="34"/>
    </row>
    <row r="54" spans="1:8" ht="24" customHeight="1">
      <c r="A54" s="46">
        <f>IF(B52&gt;0,"Hvis ja, er denne med sargkontakt eller håndbetjening?","")</f>
      </c>
      <c r="B54" s="42"/>
      <c r="C54" s="29" t="str">
        <f>IF(B52&gt;0,"Sargkontakt"," ")</f>
        <v> </v>
      </c>
      <c r="D54" s="42"/>
      <c r="E54" s="29" t="str">
        <f>IF(B52&gt;0,"Håndbetjening"," ")</f>
        <v> </v>
      </c>
      <c r="F54" s="42"/>
      <c r="G54" s="29" t="str">
        <f>IF(B52&gt;0,"Begge"," ")</f>
        <v> </v>
      </c>
      <c r="H54" s="34"/>
    </row>
    <row r="55" spans="1:8" ht="24" customHeight="1">
      <c r="A55" s="47" t="s">
        <v>48</v>
      </c>
      <c r="B55" s="42"/>
      <c r="C55" s="29" t="s">
        <v>6</v>
      </c>
      <c r="D55" s="42"/>
      <c r="E55" s="29" t="s">
        <v>7</v>
      </c>
      <c r="F55" s="48"/>
      <c r="G55" s="29"/>
      <c r="H55" s="34"/>
    </row>
    <row r="56" spans="1:8" ht="24" customHeight="1">
      <c r="A56" s="45">
        <f>IF(B55&gt;0,"Det er nødvendigt at bestille sammenkøring af sikkerhed RK1075","")</f>
      </c>
      <c r="B56" s="48"/>
      <c r="C56" s="29"/>
      <c r="D56" s="48"/>
      <c r="E56" s="29"/>
      <c r="F56" s="48"/>
      <c r="G56" s="29"/>
      <c r="H56" s="34"/>
    </row>
    <row r="57" spans="1:8" ht="24" customHeight="1">
      <c r="A57" s="46">
        <f>IF(B55&gt;0,"Hvis ja, er disse med sargkontakt eller håndbetjening?","")</f>
      </c>
      <c r="B57" s="42"/>
      <c r="C57" s="29" t="str">
        <f>IF(B55&gt;0,"Sargkontakt"," ")</f>
        <v> </v>
      </c>
      <c r="D57" s="42"/>
      <c r="E57" s="29" t="str">
        <f>IF(B55&gt;0,"Håndbetjening"," ")</f>
        <v> </v>
      </c>
      <c r="F57" s="42"/>
      <c r="G57" s="29" t="str">
        <f>IF(B55&gt;0,"Begge"," ")</f>
        <v> </v>
      </c>
      <c r="H57" s="34"/>
    </row>
    <row r="58" spans="1:8" ht="24" customHeight="1">
      <c r="A58" s="29"/>
      <c r="B58" s="29"/>
      <c r="C58" s="29"/>
      <c r="D58" s="29"/>
      <c r="E58" s="29"/>
      <c r="F58" s="29"/>
      <c r="G58" s="29"/>
      <c r="H58" s="29"/>
    </row>
    <row r="59" spans="1:8" ht="24" customHeight="1">
      <c r="A59" s="37" t="s">
        <v>28</v>
      </c>
      <c r="B59" s="29"/>
      <c r="C59" s="29"/>
      <c r="D59" s="29"/>
      <c r="E59" s="29"/>
      <c r="F59" s="29"/>
      <c r="G59" s="29"/>
      <c r="H59" s="29"/>
    </row>
    <row r="60" spans="1:8" ht="24" customHeight="1">
      <c r="A60" s="37" t="s">
        <v>49</v>
      </c>
      <c r="B60" s="29"/>
      <c r="C60" s="29"/>
      <c r="D60" s="29"/>
      <c r="E60" s="29"/>
      <c r="F60" s="29"/>
      <c r="G60" s="29"/>
      <c r="H60" s="29"/>
    </row>
    <row r="61" spans="1:8" ht="24" customHeight="1">
      <c r="A61" s="29"/>
      <c r="B61" s="29"/>
      <c r="C61" s="29"/>
      <c r="D61" s="29"/>
      <c r="E61" s="29"/>
      <c r="F61" s="29"/>
      <c r="G61" s="29"/>
      <c r="H61" s="29"/>
    </row>
    <row r="62" spans="1:8" ht="24" customHeight="1">
      <c r="A62" s="29" t="s">
        <v>22</v>
      </c>
      <c r="B62" s="29"/>
      <c r="C62" s="29"/>
      <c r="D62" s="29"/>
      <c r="E62" s="29"/>
      <c r="F62" s="29"/>
      <c r="G62" s="29"/>
      <c r="H62" s="29"/>
    </row>
    <row r="63" spans="1:8" ht="24" customHeight="1">
      <c r="A63" s="91"/>
      <c r="B63" s="92"/>
      <c r="C63" s="92"/>
      <c r="D63" s="92"/>
      <c r="E63" s="92"/>
      <c r="F63" s="92"/>
      <c r="G63" s="92"/>
      <c r="H63" s="93"/>
    </row>
    <row r="64" spans="1:8" ht="24" customHeight="1">
      <c r="A64" s="94"/>
      <c r="B64" s="95"/>
      <c r="C64" s="95"/>
      <c r="D64" s="95"/>
      <c r="E64" s="95"/>
      <c r="F64" s="95"/>
      <c r="G64" s="95"/>
      <c r="H64" s="96"/>
    </row>
    <row r="65" spans="1:8" ht="24" customHeight="1">
      <c r="A65" s="94"/>
      <c r="B65" s="95"/>
      <c r="C65" s="95"/>
      <c r="D65" s="95"/>
      <c r="E65" s="95"/>
      <c r="F65" s="95"/>
      <c r="G65" s="95"/>
      <c r="H65" s="96"/>
    </row>
    <row r="66" spans="1:8" ht="24" customHeight="1">
      <c r="A66" s="94"/>
      <c r="B66" s="95"/>
      <c r="C66" s="95"/>
      <c r="D66" s="95"/>
      <c r="E66" s="95"/>
      <c r="F66" s="95"/>
      <c r="G66" s="95"/>
      <c r="H66" s="96"/>
    </row>
    <row r="67" spans="1:8" ht="24" customHeight="1">
      <c r="A67" s="94"/>
      <c r="B67" s="95"/>
      <c r="C67" s="95"/>
      <c r="D67" s="95"/>
      <c r="E67" s="95"/>
      <c r="F67" s="95"/>
      <c r="G67" s="95"/>
      <c r="H67" s="96"/>
    </row>
    <row r="68" spans="1:8" ht="24" customHeight="1">
      <c r="A68" s="97"/>
      <c r="B68" s="98"/>
      <c r="C68" s="98"/>
      <c r="D68" s="98"/>
      <c r="E68" s="98"/>
      <c r="F68" s="98"/>
      <c r="G68" s="98"/>
      <c r="H68" s="99"/>
    </row>
    <row r="69" spans="1:8" ht="24" customHeight="1">
      <c r="A69" s="49"/>
      <c r="B69" s="49"/>
      <c r="C69" s="49"/>
      <c r="D69" s="49"/>
      <c r="E69" s="49"/>
      <c r="F69" s="49"/>
      <c r="G69" s="49"/>
      <c r="H69" s="49"/>
    </row>
    <row r="70" spans="1:8" ht="24" customHeight="1">
      <c r="A70" s="89" t="s">
        <v>71</v>
      </c>
      <c r="B70" s="89"/>
      <c r="C70" s="89"/>
      <c r="D70" s="89"/>
      <c r="E70" s="89"/>
      <c r="F70" s="89"/>
      <c r="G70" s="89"/>
      <c r="H70" s="90"/>
    </row>
  </sheetData>
  <sheetProtection password="DF97" sheet="1"/>
  <mergeCells count="15">
    <mergeCell ref="A1:H1"/>
    <mergeCell ref="A2:H2"/>
    <mergeCell ref="E7:H7"/>
    <mergeCell ref="F3:H3"/>
    <mergeCell ref="A66:H66"/>
    <mergeCell ref="F4:H4"/>
    <mergeCell ref="A70:H70"/>
    <mergeCell ref="A63:H63"/>
    <mergeCell ref="A64:H64"/>
    <mergeCell ref="A68:H68"/>
    <mergeCell ref="A65:H65"/>
    <mergeCell ref="F5:H5"/>
    <mergeCell ref="A67:H67"/>
    <mergeCell ref="E8:H8"/>
    <mergeCell ref="E9:H9"/>
  </mergeCells>
  <conditionalFormatting sqref="B34">
    <cfRule type="cellIs" priority="2" dxfId="0" operator="equal" stopIfTrue="1">
      <formula>0</formula>
    </cfRule>
  </conditionalFormatting>
  <conditionalFormatting sqref="B35">
    <cfRule type="cellIs" priority="1" dxfId="0" operator="equal" stopIfTrue="1">
      <formula>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40" r:id="rId5"/>
  <headerFooter alignWithMargins="0">
    <oddHeader>&amp;C&amp;12RK1010, RK1011, RK1012, RK1013, RK1014&amp;R&amp;G</oddHeader>
    <oddFooter>&amp;L&amp;F&amp;CSenest revideret: 25-06-2020/TRD&amp;RTlf.: 8788 8989
Fax: 8788 8669
E-mail: dk@pressalit.com
Web: www.pressalit.com</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H92"/>
  <sheetViews>
    <sheetView zoomScale="70" zoomScaleNormal="70" workbookViewId="0" topLeftCell="A24">
      <selection activeCell="C56" sqref="C56"/>
    </sheetView>
  </sheetViews>
  <sheetFormatPr defaultColWidth="9.140625" defaultRowHeight="12.75"/>
  <cols>
    <col min="1" max="1" width="95.00390625" style="1" customWidth="1"/>
    <col min="2" max="2" width="5.57421875" style="1" customWidth="1"/>
    <col min="3" max="3" width="18.8515625" style="1" customWidth="1"/>
    <col min="4" max="4" width="5.57421875" style="1" customWidth="1"/>
    <col min="5" max="5" width="21.28125" style="1" customWidth="1"/>
    <col min="6" max="6" width="6.8515625" style="1" customWidth="1"/>
    <col min="7" max="7" width="14.140625" style="1" customWidth="1"/>
    <col min="8" max="8" width="30.421875" style="1" customWidth="1"/>
    <col min="9" max="11" width="2.8515625" style="0" bestFit="1" customWidth="1"/>
  </cols>
  <sheetData>
    <row r="1" spans="1:8" ht="18">
      <c r="A1" s="136" t="s">
        <v>53</v>
      </c>
      <c r="B1" s="137"/>
      <c r="C1" s="137"/>
      <c r="D1" s="137"/>
      <c r="E1" s="137"/>
      <c r="F1" s="137"/>
      <c r="G1" s="137"/>
      <c r="H1" s="137"/>
    </row>
    <row r="2" spans="1:8" ht="18.75" thickBot="1">
      <c r="A2" s="138" t="s">
        <v>77</v>
      </c>
      <c r="B2" s="139"/>
      <c r="C2" s="139"/>
      <c r="D2" s="139"/>
      <c r="E2" s="139"/>
      <c r="F2" s="139"/>
      <c r="G2" s="139"/>
      <c r="H2" s="139"/>
    </row>
    <row r="3" spans="1:8" ht="21" customHeight="1" thickTop="1">
      <c r="A3" s="71" t="s">
        <v>58</v>
      </c>
      <c r="E3" s="21" t="s">
        <v>1</v>
      </c>
      <c r="F3" s="144">
        <f>+'Side 2 - Udfyldes'!F3:H3</f>
        <v>0</v>
      </c>
      <c r="G3" s="145"/>
      <c r="H3" s="146"/>
    </row>
    <row r="4" spans="1:8" ht="21" customHeight="1">
      <c r="A4" s="71"/>
      <c r="E4" s="22" t="s">
        <v>2</v>
      </c>
      <c r="F4" s="147">
        <f>+'Side 2 - Udfyldes'!F4:H4</f>
        <v>0</v>
      </c>
      <c r="G4" s="148"/>
      <c r="H4" s="149"/>
    </row>
    <row r="5" spans="5:8" ht="21" customHeight="1" thickBot="1">
      <c r="E5" s="23" t="s">
        <v>30</v>
      </c>
      <c r="F5" s="150">
        <f>+'Side 2 - Udfyldes'!F5:H5</f>
        <v>0</v>
      </c>
      <c r="G5" s="151"/>
      <c r="H5" s="152"/>
    </row>
    <row r="6" spans="5:8" ht="14.25" thickBot="1" thickTop="1">
      <c r="E6" s="141" t="s">
        <v>34</v>
      </c>
      <c r="F6" s="142"/>
      <c r="G6" s="142"/>
      <c r="H6" s="143"/>
    </row>
    <row r="7" spans="5:8" ht="42.75" customHeight="1" thickBot="1" thickTop="1">
      <c r="E7" s="103" t="s">
        <v>70</v>
      </c>
      <c r="F7" s="104"/>
      <c r="G7" s="104"/>
      <c r="H7" s="140"/>
    </row>
    <row r="8" spans="5:8" ht="28.5" thickBot="1" thickTop="1">
      <c r="E8" s="134">
        <f>+'Side 2 - Udfyldes'!E9:H9</f>
        <v>0</v>
      </c>
      <c r="F8" s="135"/>
      <c r="G8" s="135"/>
      <c r="H8" s="135"/>
    </row>
    <row r="9" ht="12" thickTop="1">
      <c r="H9" s="2"/>
    </row>
    <row r="10" ht="11.25">
      <c r="H10" s="2"/>
    </row>
    <row r="11" ht="11.25">
      <c r="H11" s="2"/>
    </row>
    <row r="12" ht="11.25">
      <c r="H12" s="2"/>
    </row>
    <row r="13" ht="11.25">
      <c r="H13" s="2"/>
    </row>
    <row r="14" ht="11.25">
      <c r="H14" s="2"/>
    </row>
    <row r="15" ht="11.25">
      <c r="H15" s="2"/>
    </row>
    <row r="16" ht="11.25">
      <c r="H16" s="2"/>
    </row>
    <row r="17" ht="11.25">
      <c r="H17" s="2"/>
    </row>
    <row r="18" ht="11.25">
      <c r="H18" s="2"/>
    </row>
    <row r="19" ht="11.25">
      <c r="H19" s="2"/>
    </row>
    <row r="20" ht="11.25">
      <c r="H20" s="2"/>
    </row>
    <row r="21" ht="11.25">
      <c r="H21" s="2"/>
    </row>
    <row r="22" ht="11.25">
      <c r="H22" s="2"/>
    </row>
    <row r="23" ht="11.25">
      <c r="H23" s="2"/>
    </row>
    <row r="24" ht="11.25">
      <c r="H24" s="2"/>
    </row>
    <row r="25" ht="11.25">
      <c r="H25" s="2"/>
    </row>
    <row r="26" ht="11.25">
      <c r="H26" s="2"/>
    </row>
    <row r="27" ht="11.25">
      <c r="H27" s="2"/>
    </row>
    <row r="28" spans="1:8" s="16" customFormat="1" ht="21.75" customHeight="1">
      <c r="A28" s="13" t="s">
        <v>0</v>
      </c>
      <c r="B28" s="13"/>
      <c r="C28" s="14"/>
      <c r="D28" s="14"/>
      <c r="E28" s="14"/>
      <c r="F28" s="14"/>
      <c r="G28" s="14"/>
      <c r="H28" s="15" t="s">
        <v>31</v>
      </c>
    </row>
    <row r="29" spans="1:8" s="16" customFormat="1" ht="21.75" customHeight="1">
      <c r="A29" s="14"/>
      <c r="B29" s="14"/>
      <c r="C29" s="14"/>
      <c r="D29" s="14"/>
      <c r="E29" s="14"/>
      <c r="F29" s="14"/>
      <c r="G29" s="14"/>
      <c r="H29" s="14"/>
    </row>
    <row r="30" spans="1:8" s="16" customFormat="1" ht="21.75" customHeight="1">
      <c r="A30" s="14" t="s">
        <v>32</v>
      </c>
      <c r="B30" s="14"/>
      <c r="C30" s="14"/>
      <c r="D30" s="14"/>
      <c r="E30" s="14"/>
      <c r="F30" s="14"/>
      <c r="G30" s="14"/>
      <c r="H30" s="5">
        <f>SUM(+'Side 2 - Udfyldes'!H14-90)</f>
        <v>-90</v>
      </c>
    </row>
    <row r="31" spans="1:8" s="16" customFormat="1" ht="23.25" customHeight="1">
      <c r="A31" s="14" t="s">
        <v>5</v>
      </c>
      <c r="B31" s="14"/>
      <c r="C31" s="14"/>
      <c r="D31" s="14"/>
      <c r="E31" s="14"/>
      <c r="F31" s="14"/>
      <c r="G31" s="14"/>
      <c r="H31" s="5">
        <f>SUM(+'Side 2 - Udfyldes'!H15)</f>
        <v>0</v>
      </c>
    </row>
    <row r="32" spans="1:8" s="16" customFormat="1" ht="18">
      <c r="A32" s="14"/>
      <c r="B32" s="14"/>
      <c r="C32" s="14"/>
      <c r="D32" s="14"/>
      <c r="E32" s="14"/>
      <c r="F32" s="14"/>
      <c r="G32" s="14"/>
      <c r="H32" s="17"/>
    </row>
    <row r="33" spans="1:8" s="16" customFormat="1" ht="21.75" customHeight="1">
      <c r="A33" s="14" t="s">
        <v>8</v>
      </c>
      <c r="B33" s="5">
        <f>+'Side 2 - Udfyldes'!B17</f>
        <v>0</v>
      </c>
      <c r="C33" s="14" t="s">
        <v>6</v>
      </c>
      <c r="D33" s="5">
        <f>+'Side 2 - Udfyldes'!D17</f>
        <v>0</v>
      </c>
      <c r="E33" s="14" t="s">
        <v>7</v>
      </c>
      <c r="F33" s="14"/>
      <c r="G33" s="14"/>
      <c r="H33" s="17"/>
    </row>
    <row r="34" spans="1:8" s="16" customFormat="1" ht="21.75" customHeight="1">
      <c r="A34" s="14"/>
      <c r="B34" s="14"/>
      <c r="C34" s="14"/>
      <c r="D34" s="14"/>
      <c r="E34" s="14"/>
      <c r="F34" s="14"/>
      <c r="G34" s="14"/>
      <c r="H34" s="17"/>
    </row>
    <row r="35" spans="1:8" s="16" customFormat="1" ht="21.75" customHeight="1">
      <c r="A35" s="14" t="s">
        <v>9</v>
      </c>
      <c r="B35" s="14"/>
      <c r="C35" s="14"/>
      <c r="D35" s="14"/>
      <c r="E35" s="14"/>
      <c r="F35" s="14"/>
      <c r="G35" s="14"/>
      <c r="H35" s="5">
        <f>+'Side 2 - Udfyldes'!H18</f>
        <v>0</v>
      </c>
    </row>
    <row r="36" spans="1:8" s="16" customFormat="1" ht="21.75" customHeight="1">
      <c r="A36" s="14" t="s">
        <v>10</v>
      </c>
      <c r="B36" s="14"/>
      <c r="C36" s="14"/>
      <c r="D36" s="14"/>
      <c r="E36" s="14"/>
      <c r="F36" s="14"/>
      <c r="G36" s="14"/>
      <c r="H36" s="5">
        <f>+'Side 2 - Udfyldes'!H19</f>
        <v>0</v>
      </c>
    </row>
    <row r="37" spans="1:8" s="16" customFormat="1" ht="21.75" customHeight="1">
      <c r="A37" s="14"/>
      <c r="B37" s="14"/>
      <c r="C37" s="14"/>
      <c r="D37" s="14"/>
      <c r="E37" s="14"/>
      <c r="F37" s="14"/>
      <c r="G37" s="14"/>
      <c r="H37" s="30"/>
    </row>
    <row r="38" spans="1:8" s="16" customFormat="1" ht="17.25" customHeight="1">
      <c r="A38" s="13" t="s">
        <v>13</v>
      </c>
      <c r="B38" s="14"/>
      <c r="C38" s="14"/>
      <c r="D38" s="14"/>
      <c r="E38" s="14"/>
      <c r="F38" s="14"/>
      <c r="G38" s="14"/>
      <c r="H38" s="17"/>
    </row>
    <row r="39" spans="1:8" s="16" customFormat="1" ht="17.25" customHeight="1">
      <c r="A39" s="14"/>
      <c r="B39" s="14"/>
      <c r="C39" s="14"/>
      <c r="D39" s="14"/>
      <c r="E39" s="14"/>
      <c r="F39" s="14"/>
      <c r="G39" s="14"/>
      <c r="H39" s="15" t="s">
        <v>24</v>
      </c>
    </row>
    <row r="40" spans="1:8" s="16" customFormat="1" ht="17.25" customHeight="1">
      <c r="A40" s="29" t="s">
        <v>55</v>
      </c>
      <c r="B40" s="5">
        <f>+'Side 2 - Udfyldes'!B26</f>
        <v>0</v>
      </c>
      <c r="C40" s="14" t="s">
        <v>6</v>
      </c>
      <c r="D40" s="5">
        <f>+'Side 2 - Udfyldes'!D26</f>
        <v>0</v>
      </c>
      <c r="E40" s="14" t="s">
        <v>7</v>
      </c>
      <c r="F40" s="14"/>
      <c r="G40" s="14"/>
      <c r="H40" s="5">
        <f>IF(B40=0,"",IF((B40&gt;0)*(B33&gt;0),H35-40,'Side 2 - Udfyldes'!H14-50))</f>
      </c>
    </row>
    <row r="41" spans="1:8" s="16" customFormat="1" ht="17.25" customHeight="1">
      <c r="A41" s="14"/>
      <c r="B41" s="18"/>
      <c r="C41" s="14"/>
      <c r="D41" s="18"/>
      <c r="E41" s="14"/>
      <c r="F41" s="14"/>
      <c r="G41" s="14"/>
      <c r="H41" s="20" t="s">
        <v>23</v>
      </c>
    </row>
    <row r="42" spans="1:8" s="16" customFormat="1" ht="17.25" customHeight="1">
      <c r="A42" s="29" t="s">
        <v>56</v>
      </c>
      <c r="B42" s="5">
        <f>+'Side 2 - Udfyldes'!B27</f>
        <v>0</v>
      </c>
      <c r="C42" s="14" t="s">
        <v>14</v>
      </c>
      <c r="D42" s="5">
        <f>+'Side 2 - Udfyldes'!D27</f>
        <v>0</v>
      </c>
      <c r="E42" s="14" t="s">
        <v>15</v>
      </c>
      <c r="F42" s="5">
        <f>+'Side 2 - Udfyldes'!F27</f>
        <v>0</v>
      </c>
      <c r="G42" s="14" t="s">
        <v>7</v>
      </c>
      <c r="H42" s="5">
        <f>IF((B42=0)*(D42=0),"",IF((B42&gt;0)*(B33&gt;0),H36-20,IF((D42&gt;0)*(B33&gt;0),H36-20,'Side 2 - Udfyldes'!H15-30)))</f>
      </c>
    </row>
    <row r="43" spans="1:8" s="16" customFormat="1" ht="17.25" customHeight="1">
      <c r="A43" s="14"/>
      <c r="B43" s="14"/>
      <c r="C43" s="14"/>
      <c r="D43" s="14"/>
      <c r="E43" s="14"/>
      <c r="F43" s="14"/>
      <c r="G43" s="54" t="s">
        <v>50</v>
      </c>
      <c r="H43" s="14"/>
    </row>
    <row r="44" spans="1:8" s="16" customFormat="1" ht="17.25" customHeight="1">
      <c r="A44" s="13" t="s">
        <v>16</v>
      </c>
      <c r="B44" s="14"/>
      <c r="C44" s="14"/>
      <c r="D44" s="14"/>
      <c r="E44" s="14"/>
      <c r="F44" s="14"/>
      <c r="G44" s="14"/>
      <c r="H44" s="14"/>
    </row>
    <row r="45" spans="1:8" s="16" customFormat="1" ht="17.25" customHeight="1">
      <c r="A45" s="14"/>
      <c r="B45" s="14"/>
      <c r="C45" s="14"/>
      <c r="D45" s="14"/>
      <c r="E45" s="14"/>
      <c r="F45" s="14"/>
      <c r="G45" s="14"/>
      <c r="H45" s="14"/>
    </row>
    <row r="46" spans="1:8" s="16" customFormat="1" ht="17.25" customHeight="1">
      <c r="A46" s="14" t="s">
        <v>17</v>
      </c>
      <c r="B46" s="5">
        <f>+'Side 2 - Udfyldes'!B30</f>
        <v>0</v>
      </c>
      <c r="C46" s="14" t="s">
        <v>6</v>
      </c>
      <c r="D46" s="5">
        <f>+'Side 2 - Udfyldes'!D30</f>
        <v>0</v>
      </c>
      <c r="E46" s="14" t="s">
        <v>7</v>
      </c>
      <c r="F46" s="14"/>
      <c r="G46" s="14"/>
      <c r="H46" s="18"/>
    </row>
    <row r="47" spans="1:8" s="16" customFormat="1" ht="17.25" customHeight="1">
      <c r="A47" s="14"/>
      <c r="B47" s="14"/>
      <c r="C47" s="14"/>
      <c r="D47" s="14"/>
      <c r="E47" s="14"/>
      <c r="F47" s="14"/>
      <c r="G47" s="14"/>
      <c r="H47" s="18"/>
    </row>
    <row r="48" spans="1:8" s="16" customFormat="1" ht="17.25" customHeight="1">
      <c r="A48" s="19">
        <f>IF((B46&gt;0)*(B33&gt;0),"Hvis ja, ønskes også sargkontakt?","")</f>
      </c>
      <c r="B48" s="5">
        <f>+'Side 2 - Udfyldes'!B31</f>
        <v>0</v>
      </c>
      <c r="C48" s="14" t="str">
        <f>+'Side 2 - Udfyldes'!C31</f>
        <v>Ja</v>
      </c>
      <c r="D48" s="5">
        <f>+'Side 2 - Udfyldes'!D31</f>
        <v>0</v>
      </c>
      <c r="E48" s="14" t="str">
        <f>+'Side 2 - Udfyldes'!E31</f>
        <v>Nej</v>
      </c>
      <c r="F48" s="14"/>
      <c r="G48" s="14"/>
      <c r="H48" s="18"/>
    </row>
    <row r="49" spans="1:8" s="16" customFormat="1" ht="17.25" customHeight="1">
      <c r="A49" s="14"/>
      <c r="B49" s="14"/>
      <c r="C49" s="14"/>
      <c r="D49" s="14"/>
      <c r="E49" s="14"/>
      <c r="F49" s="14"/>
      <c r="G49" s="14"/>
      <c r="H49" s="18"/>
    </row>
    <row r="50" spans="1:8" s="16" customFormat="1" ht="17.25" customHeight="1">
      <c r="A50" s="13">
        <f>IF(D33&gt;0,"BORDPLADEN HAR IKKE SARG","")</f>
      </c>
      <c r="B50" s="14"/>
      <c r="C50" s="14"/>
      <c r="D50" s="14"/>
      <c r="E50" s="14"/>
      <c r="F50" s="14"/>
      <c r="G50" s="14"/>
      <c r="H50" s="18"/>
    </row>
    <row r="51" spans="1:8" s="16" customFormat="1" ht="17.25" customHeight="1">
      <c r="A51" s="14"/>
      <c r="B51" s="14"/>
      <c r="C51" s="14"/>
      <c r="D51" s="14"/>
      <c r="E51" s="14"/>
      <c r="F51" s="14"/>
      <c r="G51" s="14"/>
      <c r="H51" s="18"/>
    </row>
    <row r="52" spans="1:8" s="16" customFormat="1" ht="17.25" customHeight="1">
      <c r="A52" s="14" t="s">
        <v>18</v>
      </c>
      <c r="B52" s="14" t="s">
        <v>19</v>
      </c>
      <c r="C52" s="14"/>
      <c r="D52" s="5">
        <f>+'Side 2 - Udfyldes'!D33</f>
        <v>0</v>
      </c>
      <c r="E52" s="14"/>
      <c r="F52" s="14"/>
      <c r="G52" s="14"/>
      <c r="H52" s="13" t="str">
        <f>IF(D52&gt;0,"HUSK SARGBESLAG"," ")</f>
        <v> </v>
      </c>
    </row>
    <row r="53" spans="1:8" s="16" customFormat="1" ht="17.25" customHeight="1">
      <c r="A53" s="14"/>
      <c r="B53" s="14"/>
      <c r="C53" s="14"/>
      <c r="D53" s="14"/>
      <c r="E53" s="14"/>
      <c r="F53" s="14"/>
      <c r="G53" s="14"/>
      <c r="H53" s="14"/>
    </row>
    <row r="54" spans="1:8" s="16" customFormat="1" ht="17.25" customHeight="1">
      <c r="A54" s="14" t="s">
        <v>20</v>
      </c>
      <c r="B54" s="14"/>
      <c r="C54" s="14"/>
      <c r="D54" s="14"/>
      <c r="E54" s="14"/>
      <c r="F54" s="14"/>
      <c r="G54" s="14"/>
      <c r="H54" s="14"/>
    </row>
    <row r="55" spans="1:8" s="16" customFormat="1" ht="17.25" customHeight="1">
      <c r="A55" s="14"/>
      <c r="B55" s="14"/>
      <c r="C55" s="14"/>
      <c r="D55" s="14"/>
      <c r="E55" s="14"/>
      <c r="F55" s="14"/>
      <c r="G55" s="14"/>
      <c r="H55" s="14"/>
    </row>
    <row r="56" spans="1:8" s="16" customFormat="1" ht="17.25" customHeight="1">
      <c r="A56" s="13" t="s">
        <v>62</v>
      </c>
      <c r="B56" s="14"/>
      <c r="C56" s="14"/>
      <c r="D56" s="14"/>
      <c r="E56" s="14"/>
      <c r="F56" s="14"/>
      <c r="G56" s="14"/>
      <c r="H56" s="14"/>
    </row>
    <row r="57" spans="1:8" s="16" customFormat="1" ht="17.25" customHeight="1">
      <c r="A57" s="14" t="s">
        <v>67</v>
      </c>
      <c r="B57" s="14"/>
      <c r="C57" s="74">
        <f>+'Side 2 - Udfyldes'!C39</f>
        <v>0</v>
      </c>
      <c r="D57" s="14" t="s">
        <v>64</v>
      </c>
      <c r="E57" s="17" t="s">
        <v>66</v>
      </c>
      <c r="F57" s="122" t="s">
        <v>65</v>
      </c>
      <c r="G57" s="123"/>
      <c r="H57" s="124"/>
    </row>
    <row r="58" spans="1:8" s="16" customFormat="1" ht="17.25" customHeight="1">
      <c r="A58" s="75" t="s">
        <v>79</v>
      </c>
      <c r="B58" s="14"/>
      <c r="C58" s="14"/>
      <c r="D58" s="14"/>
      <c r="E58" s="14"/>
      <c r="F58" s="14"/>
      <c r="G58" s="14"/>
      <c r="H58" s="14"/>
    </row>
    <row r="59" spans="1:8" s="16" customFormat="1" ht="17.25" customHeight="1">
      <c r="A59" s="75"/>
      <c r="B59" s="14"/>
      <c r="C59" s="14"/>
      <c r="D59" s="14"/>
      <c r="E59" s="14"/>
      <c r="F59" s="14"/>
      <c r="G59" s="14"/>
      <c r="H59" s="14"/>
    </row>
    <row r="60" spans="1:8" s="16" customFormat="1" ht="17.25" customHeight="1">
      <c r="A60" s="13" t="s">
        <v>21</v>
      </c>
      <c r="B60" s="14"/>
      <c r="C60" s="14"/>
      <c r="D60" s="14"/>
      <c r="E60" s="14"/>
      <c r="F60" s="14"/>
      <c r="G60" s="14"/>
      <c r="H60" s="14"/>
    </row>
    <row r="61" spans="1:8" s="16" customFormat="1" ht="17.25" customHeight="1">
      <c r="A61" s="14"/>
      <c r="B61" s="14"/>
      <c r="C61" s="14"/>
      <c r="D61" s="14"/>
      <c r="E61" s="14"/>
      <c r="F61" s="14"/>
      <c r="G61" s="14"/>
      <c r="H61" s="14"/>
    </row>
    <row r="62" spans="1:8" s="16" customFormat="1" ht="17.25" customHeight="1">
      <c r="A62" s="14" t="s">
        <v>26</v>
      </c>
      <c r="B62" s="5">
        <f>+'Side 2 - Udfyldes'!B42</f>
        <v>0</v>
      </c>
      <c r="C62" s="14" t="s">
        <v>6</v>
      </c>
      <c r="D62" s="5">
        <f>+'Side 2 - Udfyldes'!D42</f>
        <v>0</v>
      </c>
      <c r="E62" s="14" t="s">
        <v>7</v>
      </c>
      <c r="F62" s="14"/>
      <c r="G62" s="14"/>
      <c r="H62" s="14"/>
    </row>
    <row r="63" spans="1:8" s="16" customFormat="1" ht="17.25" customHeight="1">
      <c r="A63" s="14" t="str">
        <f>IF(B62&gt;0,"Hvis Ja, skal placering markeres på tegning, og bordpladens minimumsdybde skal være 610 mm"," ")</f>
        <v> </v>
      </c>
      <c r="B63" s="14"/>
      <c r="C63" s="14"/>
      <c r="D63" s="14"/>
      <c r="E63" s="14"/>
      <c r="F63" s="14"/>
      <c r="G63" s="14"/>
      <c r="H63" s="14"/>
    </row>
    <row r="64" spans="1:8" s="16" customFormat="1" ht="17.25" customHeight="1">
      <c r="A64" s="14" t="str">
        <f>IF('Side 2 - Udfyldes'!D44&gt;0,"Der ønskes smalle bæringer RK1048 (udskiftes med normal bæring)"," ")</f>
        <v> </v>
      </c>
      <c r="B64" s="14"/>
      <c r="C64" s="14" t="s">
        <v>59</v>
      </c>
      <c r="D64" s="5">
        <f>+'Side 2 - Udfyldes'!D44</f>
        <v>0</v>
      </c>
      <c r="E64" s="14"/>
      <c r="F64" s="14"/>
      <c r="G64" s="14"/>
      <c r="H64" s="14"/>
    </row>
    <row r="65" spans="1:8" s="16" customFormat="1" ht="17.25" customHeight="1">
      <c r="A65" s="14"/>
      <c r="B65" s="14"/>
      <c r="C65" s="14"/>
      <c r="D65" s="14"/>
      <c r="E65" s="14"/>
      <c r="F65" s="14"/>
      <c r="G65" s="14"/>
      <c r="H65" s="14"/>
    </row>
    <row r="66" spans="1:8" s="16" customFormat="1" ht="17.25" customHeight="1">
      <c r="A66" s="14" t="s">
        <v>45</v>
      </c>
      <c r="B66" s="5">
        <f>+'Side 2 - Udfyldes'!B46</f>
        <v>0</v>
      </c>
      <c r="C66" s="14" t="s">
        <v>6</v>
      </c>
      <c r="D66" s="5">
        <f>+'Side 2 - Udfyldes'!D46</f>
        <v>0</v>
      </c>
      <c r="E66" s="14" t="s">
        <v>7</v>
      </c>
      <c r="F66" s="14"/>
      <c r="G66" s="14"/>
      <c r="H66" s="18"/>
    </row>
    <row r="67" spans="1:8" s="16" customFormat="1" ht="17.25" customHeight="1">
      <c r="A67" s="45">
        <f>IF(B66&gt;0,"RK1070 skal være indtastet som ordre","")</f>
      </c>
      <c r="B67" s="14"/>
      <c r="C67" s="14"/>
      <c r="D67" s="14"/>
      <c r="E67" s="14"/>
      <c r="F67" s="14"/>
      <c r="G67" s="14"/>
      <c r="H67" s="18"/>
    </row>
    <row r="68" spans="1:8" s="16" customFormat="1" ht="17.25" customHeight="1">
      <c r="A68" s="46">
        <f>IF(B66&gt;0,"Hvis ja, er denne med sargkontakt eller håndbetjening?","")</f>
      </c>
      <c r="B68" s="5">
        <f>+'Side 2 - Udfyldes'!B48</f>
        <v>0</v>
      </c>
      <c r="C68" s="29" t="str">
        <f>IF(B66&gt;0,"Sargkontakt"," ")</f>
        <v> </v>
      </c>
      <c r="D68" s="5">
        <f>+'Side 2 - Udfyldes'!D48</f>
        <v>0</v>
      </c>
      <c r="E68" s="29" t="str">
        <f>IF(B66&gt;0,"Håndbetjening"," ")</f>
        <v> </v>
      </c>
      <c r="F68" s="5">
        <f>+'Side 2 - Udfyldes'!F48</f>
        <v>0</v>
      </c>
      <c r="G68" s="29" t="str">
        <f>IF(B66&gt;0,"Begge"," ")</f>
        <v> </v>
      </c>
      <c r="H68" s="18"/>
    </row>
    <row r="69" spans="1:8" s="16" customFormat="1" ht="17.25" customHeight="1">
      <c r="A69" s="19"/>
      <c r="B69" s="30"/>
      <c r="C69" s="14"/>
      <c r="D69" s="30"/>
      <c r="E69" s="14"/>
      <c r="F69" s="30"/>
      <c r="G69" s="14"/>
      <c r="H69" s="18"/>
    </row>
    <row r="70" spans="1:8" s="16" customFormat="1" ht="17.25" customHeight="1">
      <c r="A70" s="14" t="s">
        <v>46</v>
      </c>
      <c r="B70" s="5">
        <f>+'Side 2 - Udfyldes'!B49</f>
        <v>0</v>
      </c>
      <c r="C70" s="14" t="s">
        <v>6</v>
      </c>
      <c r="D70" s="5">
        <f>+'Side 2 - Udfyldes'!D49</f>
        <v>0</v>
      </c>
      <c r="E70" s="14" t="s">
        <v>7</v>
      </c>
      <c r="F70" s="14"/>
      <c r="G70" s="14"/>
      <c r="H70" s="18"/>
    </row>
    <row r="71" spans="1:8" s="16" customFormat="1" ht="17.25" customHeight="1">
      <c r="A71" s="14">
        <f>IF(B70&gt;0,"RK1071 skal være indtastet som ordre","")</f>
      </c>
      <c r="B71" s="14"/>
      <c r="C71" s="14"/>
      <c r="D71" s="14"/>
      <c r="E71" s="14"/>
      <c r="F71" s="14"/>
      <c r="G71" s="14"/>
      <c r="H71" s="18"/>
    </row>
    <row r="72" spans="1:8" s="16" customFormat="1" ht="17.25" customHeight="1">
      <c r="A72" s="46">
        <f>IF(B70&gt;0,"Hvis ja, er disse med sargkontakt eller håndbetjening?","")</f>
      </c>
      <c r="B72" s="5">
        <f>+'Side 2 - Udfyldes'!B51</f>
        <v>0</v>
      </c>
      <c r="C72" s="29" t="str">
        <f>IF(B70&gt;0,"Sargkontakt"," ")</f>
        <v> </v>
      </c>
      <c r="D72" s="5">
        <f>+'Side 2 - Udfyldes'!D51</f>
        <v>0</v>
      </c>
      <c r="E72" s="29" t="str">
        <f>IF(B70&gt;0,"Håndbetjening"," ")</f>
        <v> </v>
      </c>
      <c r="F72" s="5">
        <f>+'Side 2 - Udfyldes'!F51</f>
        <v>0</v>
      </c>
      <c r="G72" s="29" t="str">
        <f>IF(B70&gt;0,"Begge"," ")</f>
        <v> </v>
      </c>
      <c r="H72" s="18"/>
    </row>
    <row r="73" spans="1:8" s="16" customFormat="1" ht="17.25" customHeight="1">
      <c r="A73" s="19"/>
      <c r="B73" s="30"/>
      <c r="C73" s="14"/>
      <c r="D73" s="30"/>
      <c r="E73" s="14"/>
      <c r="F73" s="30"/>
      <c r="G73" s="14"/>
      <c r="H73" s="18"/>
    </row>
    <row r="74" spans="1:8" s="16" customFormat="1" ht="17.25" customHeight="1">
      <c r="A74" s="14" t="s">
        <v>47</v>
      </c>
      <c r="B74" s="5">
        <f>+'Side 2 - Udfyldes'!B52</f>
        <v>0</v>
      </c>
      <c r="C74" s="14" t="s">
        <v>6</v>
      </c>
      <c r="D74" s="5">
        <f>+'Side 2 - Udfyldes'!D52</f>
        <v>0</v>
      </c>
      <c r="E74" s="14" t="s">
        <v>7</v>
      </c>
      <c r="F74" s="14"/>
      <c r="G74" s="14"/>
      <c r="H74" s="18"/>
    </row>
    <row r="75" spans="1:8" s="16" customFormat="1" ht="17.25" customHeight="1">
      <c r="A75" s="14">
        <f>IF(B74&gt;0,"RK1072 skal være indtastet som ordre","")</f>
      </c>
      <c r="B75" s="14"/>
      <c r="C75" s="14"/>
      <c r="D75" s="14"/>
      <c r="E75" s="14"/>
      <c r="F75" s="14"/>
      <c r="G75" s="14"/>
      <c r="H75" s="18"/>
    </row>
    <row r="76" spans="1:8" s="16" customFormat="1" ht="17.25" customHeight="1">
      <c r="A76" s="46">
        <f>IF(B74&gt;0,"Hvis ja, er denne med sargkontakt eller håndbetjening?","")</f>
      </c>
      <c r="B76" s="5">
        <f>+'Side 2 - Udfyldes'!B54</f>
        <v>0</v>
      </c>
      <c r="C76" s="29" t="str">
        <f>IF(B74&gt;0,"Sargkontakt"," ")</f>
        <v> </v>
      </c>
      <c r="D76" s="5">
        <f>+'Side 2 - Udfyldes'!D54</f>
        <v>0</v>
      </c>
      <c r="E76" s="29" t="str">
        <f>IF(B74&gt;0,"Håndbetjening"," ")</f>
        <v> </v>
      </c>
      <c r="F76" s="5">
        <f>+'Side 2 - Udfyldes'!F54</f>
        <v>0</v>
      </c>
      <c r="G76" s="29" t="str">
        <f>IF(B74&gt;0,"Begge"," ")</f>
        <v> </v>
      </c>
      <c r="H76" s="18"/>
    </row>
    <row r="77" spans="1:8" s="16" customFormat="1" ht="17.25" customHeight="1">
      <c r="A77" s="19"/>
      <c r="B77" s="30"/>
      <c r="C77" s="14"/>
      <c r="D77" s="30"/>
      <c r="E77" s="14"/>
      <c r="F77" s="30"/>
      <c r="G77" s="14"/>
      <c r="H77" s="18"/>
    </row>
    <row r="78" spans="1:8" s="16" customFormat="1" ht="17.25" customHeight="1">
      <c r="A78" s="14" t="s">
        <v>48</v>
      </c>
      <c r="B78" s="5">
        <f>+'Side 2 - Udfyldes'!B55</f>
        <v>0</v>
      </c>
      <c r="C78" s="14" t="s">
        <v>6</v>
      </c>
      <c r="D78" s="5">
        <f>+'Side 2 - Udfyldes'!D55</f>
        <v>0</v>
      </c>
      <c r="E78" s="14" t="s">
        <v>7</v>
      </c>
      <c r="F78" s="14"/>
      <c r="G78" s="14"/>
      <c r="H78" s="18"/>
    </row>
    <row r="79" spans="1:8" s="16" customFormat="1" ht="17.25" customHeight="1">
      <c r="A79" s="14">
        <f>IF(B78&gt;0,"RK1075 skal være indtastet som ordre","")</f>
      </c>
      <c r="B79" s="14"/>
      <c r="C79" s="14"/>
      <c r="D79" s="14"/>
      <c r="E79" s="14"/>
      <c r="F79" s="14"/>
      <c r="G79" s="14"/>
      <c r="H79" s="18"/>
    </row>
    <row r="80" spans="1:8" s="16" customFormat="1" ht="17.25" customHeight="1">
      <c r="A80" s="46">
        <f>IF(B78&gt;0,"Hvis ja, er disse med sargkontakt eller håndbetjening?","")</f>
      </c>
      <c r="B80" s="5">
        <f>+'Side 2 - Udfyldes'!B57</f>
        <v>0</v>
      </c>
      <c r="C80" s="29" t="str">
        <f>IF(B78&gt;0,"Sargkontakt"," ")</f>
        <v> </v>
      </c>
      <c r="D80" s="5">
        <f>+'Side 2 - Udfyldes'!D57</f>
        <v>0</v>
      </c>
      <c r="E80" s="29" t="str">
        <f>IF(B78&gt;0,"Håndbetjening"," ")</f>
        <v> </v>
      </c>
      <c r="F80" s="5">
        <f>+'Side 2 - Udfyldes'!F57</f>
        <v>0</v>
      </c>
      <c r="G80" s="29" t="str">
        <f>IF(B78&gt;0,"Begge"," ")</f>
        <v> </v>
      </c>
      <c r="H80" s="18"/>
    </row>
    <row r="81" spans="1:8" s="16" customFormat="1" ht="17.25" customHeight="1">
      <c r="A81" s="14"/>
      <c r="B81" s="14"/>
      <c r="C81" s="14"/>
      <c r="D81" s="14"/>
      <c r="E81" s="14"/>
      <c r="F81" s="14"/>
      <c r="G81" s="14"/>
      <c r="H81" s="14"/>
    </row>
    <row r="82" spans="1:8" s="16" customFormat="1" ht="17.25" customHeight="1">
      <c r="A82" s="14" t="s">
        <v>28</v>
      </c>
      <c r="B82" s="14"/>
      <c r="C82" s="14"/>
      <c r="D82" s="14"/>
      <c r="E82" s="14"/>
      <c r="F82" s="14"/>
      <c r="G82" s="14"/>
      <c r="H82" s="14"/>
    </row>
    <row r="83" spans="1:8" s="16" customFormat="1" ht="17.25" customHeight="1">
      <c r="A83" s="14" t="s">
        <v>49</v>
      </c>
      <c r="B83" s="14"/>
      <c r="C83" s="14"/>
      <c r="D83" s="14"/>
      <c r="E83" s="14"/>
      <c r="F83" s="14"/>
      <c r="G83" s="14"/>
      <c r="H83" s="14"/>
    </row>
    <row r="84" spans="1:8" s="16" customFormat="1" ht="17.25" customHeight="1">
      <c r="A84" s="14"/>
      <c r="B84" s="14"/>
      <c r="C84" s="14"/>
      <c r="D84" s="14"/>
      <c r="E84" s="14"/>
      <c r="F84" s="14"/>
      <c r="G84" s="14"/>
      <c r="H84" s="14"/>
    </row>
    <row r="85" spans="1:8" s="16" customFormat="1" ht="25.5" customHeight="1">
      <c r="A85" s="70" t="s">
        <v>57</v>
      </c>
      <c r="B85" s="14"/>
      <c r="C85" s="14"/>
      <c r="D85" s="14"/>
      <c r="E85" s="14"/>
      <c r="F85" s="14"/>
      <c r="G85" s="14"/>
      <c r="H85" s="14"/>
    </row>
    <row r="86" spans="1:8" ht="20.25">
      <c r="A86" s="6" t="s">
        <v>27</v>
      </c>
      <c r="B86" s="7">
        <f>+F4</f>
        <v>0</v>
      </c>
      <c r="C86" s="8"/>
      <c r="D86" s="4"/>
      <c r="E86" s="4"/>
      <c r="F86" s="4"/>
      <c r="G86" s="4"/>
      <c r="H86" s="3"/>
    </row>
    <row r="87" spans="1:8" ht="25.5" customHeight="1">
      <c r="A87" s="131">
        <f>+'Side 2 - Udfyldes'!A63:H63</f>
        <v>0</v>
      </c>
      <c r="B87" s="132"/>
      <c r="C87" s="132"/>
      <c r="D87" s="132"/>
      <c r="E87" s="132"/>
      <c r="F87" s="132"/>
      <c r="G87" s="132"/>
      <c r="H87" s="133"/>
    </row>
    <row r="88" spans="1:8" ht="25.5" customHeight="1">
      <c r="A88" s="128">
        <f>+'Side 2 - Udfyldes'!A64:H64</f>
        <v>0</v>
      </c>
      <c r="B88" s="129"/>
      <c r="C88" s="129"/>
      <c r="D88" s="129"/>
      <c r="E88" s="129"/>
      <c r="F88" s="129"/>
      <c r="G88" s="129"/>
      <c r="H88" s="130"/>
    </row>
    <row r="89" spans="1:8" ht="25.5" customHeight="1">
      <c r="A89" s="128">
        <f>+'Side 2 - Udfyldes'!A65:H65</f>
        <v>0</v>
      </c>
      <c r="B89" s="129"/>
      <c r="C89" s="129"/>
      <c r="D89" s="129"/>
      <c r="E89" s="129"/>
      <c r="F89" s="129"/>
      <c r="G89" s="129"/>
      <c r="H89" s="130"/>
    </row>
    <row r="90" spans="1:8" ht="25.5" customHeight="1">
      <c r="A90" s="128">
        <f>+'Side 2 - Udfyldes'!A66:H66</f>
        <v>0</v>
      </c>
      <c r="B90" s="129"/>
      <c r="C90" s="129"/>
      <c r="D90" s="129"/>
      <c r="E90" s="129"/>
      <c r="F90" s="129"/>
      <c r="G90" s="129"/>
      <c r="H90" s="130"/>
    </row>
    <row r="91" spans="1:8" ht="25.5" customHeight="1">
      <c r="A91" s="128">
        <f>+'Side 2 - Udfyldes'!A67:H67</f>
        <v>0</v>
      </c>
      <c r="B91" s="129"/>
      <c r="C91" s="129"/>
      <c r="D91" s="129"/>
      <c r="E91" s="129"/>
      <c r="F91" s="129"/>
      <c r="G91" s="129"/>
      <c r="H91" s="130"/>
    </row>
    <row r="92" spans="1:8" ht="25.5" customHeight="1">
      <c r="A92" s="125">
        <f>+'Side 2 - Udfyldes'!A68:H68</f>
        <v>0</v>
      </c>
      <c r="B92" s="126"/>
      <c r="C92" s="126"/>
      <c r="D92" s="126"/>
      <c r="E92" s="126"/>
      <c r="F92" s="126"/>
      <c r="G92" s="126"/>
      <c r="H92" s="127"/>
    </row>
  </sheetData>
  <sheetProtection password="DF97" sheet="1"/>
  <mergeCells count="15">
    <mergeCell ref="E8:H8"/>
    <mergeCell ref="A1:H1"/>
    <mergeCell ref="A2:H2"/>
    <mergeCell ref="E7:H7"/>
    <mergeCell ref="E6:H6"/>
    <mergeCell ref="F3:H3"/>
    <mergeCell ref="F4:H4"/>
    <mergeCell ref="F5:H5"/>
    <mergeCell ref="F57:H57"/>
    <mergeCell ref="A92:H92"/>
    <mergeCell ref="A88:H88"/>
    <mergeCell ref="A89:H89"/>
    <mergeCell ref="A90:H90"/>
    <mergeCell ref="A91:H91"/>
    <mergeCell ref="A87:H87"/>
  </mergeCells>
  <conditionalFormatting sqref="D52 D62 B62 B66 D66 B68 D68 F68 D70 B70 B72 D72 F72 D74 B74 B76 D76 F76 D78 B78 B80 D80 F80 B46 D46 D48 B48 H40 H42 F42 D42 D40 B40 B42 H30:H31 D33 B33 H35:H37">
    <cfRule type="cellIs" priority="3" dxfId="1" operator="lessThanOrEqual" stopIfTrue="1">
      <formula>0</formula>
    </cfRule>
  </conditionalFormatting>
  <conditionalFormatting sqref="D64">
    <cfRule type="cellIs" priority="2" dxfId="1" operator="lessThanOrEqual" stopIfTrue="1">
      <formula>0</formula>
    </cfRule>
  </conditionalFormatting>
  <conditionalFormatting sqref="C57">
    <cfRule type="cellIs" priority="1" dxfId="0" operator="equal" stopIfTrue="1">
      <formula>0</formula>
    </cfRule>
  </conditionalFormatting>
  <printOptions/>
  <pageMargins left="0.5511811023622047" right="0.5511811023622047" top="0.9448818897637796" bottom="0.7480314960629921" header="0.1968503937007874" footer="0"/>
  <pageSetup horizontalDpi="600" verticalDpi="600" orientation="portrait" paperSize="9" scale="46" r:id="rId3"/>
  <headerFooter alignWithMargins="0">
    <oddHeader>&amp;CRK1010, RK1011, RK1012, RK1013, RK1014&amp;R&amp;G</oddHeader>
    <oddFooter>&amp;L&amp;F&amp;CSenest revideret: 23-08-2020/TRD&amp;RTlf.: 8788 8989
Fax: 8788 8669
E-mail: dk@pressalit.com
Web: www.pressalit.com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2020-08-23T18:50:42Z</cp:lastPrinted>
  <dcterms:created xsi:type="dcterms:W3CDTF">2007-06-04T10:40:25Z</dcterms:created>
  <dcterms:modified xsi:type="dcterms:W3CDTF">2020-08-28T10:45:15Z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