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995" windowHeight="11490" activeTab="0"/>
  </bookViews>
  <sheets>
    <sheet name="Page 1 - A lire attentivement" sheetId="1" r:id="rId1"/>
    <sheet name="Page 2 - A remplir" sheetId="2" r:id="rId2"/>
    <sheet name="Side 3 - Til produktionen" sheetId="3" state="hidden" r:id="rId3"/>
  </sheets>
  <externalReferences>
    <externalReference r:id="rId6"/>
  </externalReferences>
  <definedNames>
    <definedName name="Serienumre">'Page 2 - A remplir'!$IN$1:$IN$9</definedName>
    <definedName name="_xlnm.Print_Area" localSheetId="0">'Page 1 - A lire attentivement'!$A$1:$I$20</definedName>
    <definedName name="_xlnm.Print_Area" localSheetId="1">'Page 2 - A remplir'!$A$1:$H$65</definedName>
    <definedName name="_xlnm.Print_Area" localSheetId="2">'Side 3 - Til produktionen'!$A$1:$H$72</definedName>
  </definedNames>
  <calcPr fullCalcOnLoad="1"/>
</workbook>
</file>

<file path=xl/comments2.xml><?xml version="1.0" encoding="utf-8"?>
<comments xmlns="http://schemas.openxmlformats.org/spreadsheetml/2006/main">
  <authors>
    <author>Trine Danielsen</author>
  </authors>
  <commentList>
    <comment ref="D32" authorId="0">
      <text>
        <r>
          <rPr>
            <sz val="12"/>
            <rFont val="Tahoma"/>
            <family val="2"/>
          </rPr>
          <t>Veuillez indiquer une valeur numérique ; 1, 2, 3...</t>
        </r>
      </text>
    </comment>
    <comment ref="D31" authorId="0">
      <text>
        <r>
          <rPr>
            <sz val="12"/>
            <rFont val="Tahoma"/>
            <family val="2"/>
          </rPr>
          <t>Veuillez indiquer une valeur numérique ; 1, 2, 3...</t>
        </r>
      </text>
    </comment>
  </commentList>
</comments>
</file>

<file path=xl/sharedStrings.xml><?xml version="1.0" encoding="utf-8"?>
<sst xmlns="http://schemas.openxmlformats.org/spreadsheetml/2006/main" count="137" uniqueCount="118">
  <si>
    <t>Løfteenhed til bordplade</t>
  </si>
  <si>
    <t>Kunde:</t>
  </si>
  <si>
    <t>Land:</t>
  </si>
  <si>
    <t>Ja</t>
  </si>
  <si>
    <t>Nej</t>
  </si>
  <si>
    <t>Har bordpladen sarg?</t>
  </si>
  <si>
    <t>Sarg længde (C)</t>
  </si>
  <si>
    <t>Sarg dybde (D)</t>
  </si>
  <si>
    <t>Sikkerhedsskinne (anbefales)</t>
  </si>
  <si>
    <t>Yderligere tilvalg</t>
  </si>
  <si>
    <t>Sargbeslag (RK1044) Leveres i pakker med 4 stk.</t>
  </si>
  <si>
    <t>Antal pakker:</t>
  </si>
  <si>
    <t>Supplerende oplysninger</t>
  </si>
  <si>
    <t>Dybde på skinne:</t>
  </si>
  <si>
    <t>Længde på skinne:</t>
  </si>
  <si>
    <t>Ordre-nr (udfyldes af Pressalit Care):</t>
  </si>
  <si>
    <t>Husk rigtig stikkontakt iht. pågældende land!! :</t>
  </si>
  <si>
    <t xml:space="preserve">Hvis løfteenhed til bordplade skal monteres sammen med andre højdejusterbare enheder, skal disses indbyrdes </t>
  </si>
  <si>
    <t>Indivo løfteenhed til bordplade</t>
  </si>
  <si>
    <t>Serienr.</t>
  </si>
  <si>
    <t>Produktionsmål</t>
  </si>
  <si>
    <t>Serienr. er udfyldt hvis der er flere løfteenheder på samme ordre</t>
  </si>
  <si>
    <t>002</t>
  </si>
  <si>
    <t>003</t>
  </si>
  <si>
    <t>004</t>
  </si>
  <si>
    <t>005</t>
  </si>
  <si>
    <t>006</t>
  </si>
  <si>
    <t>007</t>
  </si>
  <si>
    <t>008</t>
  </si>
  <si>
    <t>009</t>
  </si>
  <si>
    <t>010</t>
  </si>
  <si>
    <t>Skal løfteenhed fungere sammen med én løfteenhed til overskab?</t>
  </si>
  <si>
    <t>Skal løfteenhed fungere sammen med to løfteenheder til overskab?</t>
  </si>
  <si>
    <t>Skal løfteenhed fungere sammen med en anden bordløfteenhed?</t>
  </si>
  <si>
    <t>Skal løfteenhed indgå i andre kombinationer end ovennævnte?</t>
  </si>
  <si>
    <t xml:space="preserve">placering angives på tegningen. </t>
  </si>
  <si>
    <t>Ja, begge</t>
  </si>
  <si>
    <t>X</t>
  </si>
  <si>
    <t>Y</t>
  </si>
  <si>
    <t>Z</t>
  </si>
  <si>
    <t>W</t>
  </si>
  <si>
    <t>Kun W</t>
  </si>
  <si>
    <t>Kun Y</t>
  </si>
  <si>
    <t>Kun X</t>
  </si>
  <si>
    <t>Kun Z</t>
  </si>
  <si>
    <t>Længde på bordpladestel (A)</t>
  </si>
  <si>
    <t>Dybde på bordpladestel (B)</t>
  </si>
  <si>
    <t>Sikkerheden vises på tegning her til højre af bord set ovenfra:</t>
  </si>
  <si>
    <t>PLASTHJØRNE ER FRATRUKKET</t>
  </si>
  <si>
    <t>Ekstra sargkontakt</t>
  </si>
  <si>
    <t>Antal:</t>
  </si>
  <si>
    <t>Produktionsguide - PRODUKTIONSMÅL OG -INFO</t>
  </si>
  <si>
    <t>En général</t>
  </si>
  <si>
    <t>Guide de fabrication</t>
  </si>
  <si>
    <t>UNITÉ DE LEVAGE POUR TABLE ÎLOT INDIVO</t>
  </si>
  <si>
    <t>Client :</t>
  </si>
  <si>
    <t>Pays :</t>
  </si>
  <si>
    <t>No. de série :</t>
  </si>
  <si>
    <t>Choissisez le numéro de série si plusieurs unités de levage sont commandées</t>
  </si>
  <si>
    <t>Unité de levage pour plan de travail</t>
  </si>
  <si>
    <t>Dimensions en mm</t>
  </si>
  <si>
    <t>Longueur plan de travail (A)</t>
  </si>
  <si>
    <t>Profondeur plan de travail (B)</t>
  </si>
  <si>
    <t>Oui</t>
  </si>
  <si>
    <t>Non</t>
  </si>
  <si>
    <t>Unité de levage pour plan de travail fournie avec bouton de réglage en hauteur.</t>
  </si>
  <si>
    <t>Hauteur minimum du bord : 70 mm</t>
  </si>
  <si>
    <t>W &amp; Y</t>
  </si>
  <si>
    <t>X &amp; Z</t>
  </si>
  <si>
    <t>W seulement</t>
  </si>
  <si>
    <t>Y seulement</t>
  </si>
  <si>
    <t>X seulement</t>
  </si>
  <si>
    <t>Z seulement</t>
  </si>
  <si>
    <t>Autres accessoires</t>
  </si>
  <si>
    <t>Bouton de réglage supplementaire</t>
  </si>
  <si>
    <t>Nombre :</t>
  </si>
  <si>
    <t>No. de paquets :</t>
  </si>
  <si>
    <t>Veuillez consulter les autres accessoires dans le catalogue ou dans le tableaux de prix.</t>
  </si>
  <si>
    <t>Renseignements supplémentaires</t>
  </si>
  <si>
    <t>L'unité de levage fonctionnera-t-elle en interdépendance avec une unité de levage d'armoires hautes?</t>
  </si>
  <si>
    <t>L'unité de levage fonctionnera-t-elle en interdépendance avec 2 unités de levage RK1020 ?</t>
  </si>
  <si>
    <t>L'unité de levage fonctionnera-t-elle en interdépendance avec une autre combinaison que mentionné ci-dessus ?</t>
  </si>
  <si>
    <t>Si l'unité de levage pour plan de travail doit être montée avec d'autres unités réglables en hauteur, leur emplacement doit être indiqué</t>
  </si>
  <si>
    <t>sur le dessin.</t>
  </si>
  <si>
    <t>Commentaires :</t>
  </si>
  <si>
    <t>Veuillez bien indiquer (avec X dans les cases à droite) sur quelles cotés vous désirez de la sécurité selon l'illustration à droite :</t>
  </si>
  <si>
    <t>L'unité de levage fonctionnera-t-elle de pair avec une autre unité de levage de plan de travail ?</t>
  </si>
  <si>
    <t>Le guide de fabrication</t>
  </si>
  <si>
    <t>Plan de travail avec baguette de façade?</t>
  </si>
  <si>
    <t>Longueur de la baguette de façade (C)</t>
  </si>
  <si>
    <t>Profondeur de la baguette de façade (D)</t>
  </si>
  <si>
    <t>Baguette de façade devant être commandée chez le fournisseur de cuisine.</t>
  </si>
  <si>
    <t>Fixations pour montage de la baguette de façade, paquets de 4 pcs. (RK1044)</t>
  </si>
  <si>
    <t>Rail de sécurité</t>
  </si>
  <si>
    <t>Côtés longues (RK1092, RK1093, RK1094)</t>
  </si>
  <si>
    <t>Cotés courtes (RK1090)</t>
  </si>
  <si>
    <t>Langsider (RK1092, RK1093, RK1094)</t>
  </si>
  <si>
    <t>Ender (RK1090)</t>
  </si>
  <si>
    <t>Bemærkninger fra Salgsafdelingen:</t>
  </si>
  <si>
    <t>L'usage des rails de sécurité avec les unités de levage est obligatoire</t>
  </si>
  <si>
    <t>Der trækkes nu 200 mm fra i længder 1000-1399 mm</t>
  </si>
  <si>
    <t>Introduction pour les systèmes de cuisine Indivo par Pressalit</t>
  </si>
  <si>
    <t>Nous espérons que vous serez satisfaits d'avoir choisi le système de cuisine Indivo par Pressalit. Afin de répondre aux attentes de nos clients en ce qui concerne ce produit, nous avons réalisé ce guide de fabrication personnalisée, que nous vous présentons ci-dessous.
Le nom d'Indivo est relatif à la configuration individuelle des produits, car il est très rare que deux solutions soient exactement identiques. Aussi nous souhaitons obtenir, par le biais de ce guide, le plus grand nombre d'informations possible de votre part. Cela nous permettra d'abréger nos délais de livraison.</t>
  </si>
  <si>
    <t>Un guide de fabrication doit être rempli pour chaque unité de levage commandée. Ainsi, si vous commandez deux unités de levage pour plan de travail et une unité de levage pour armoires, vous devez remplir trois guides de fabrication.
Le guide de fabrication consiste en 2 pages, celle-ci incluse. Nous vous prions de 
1) lire très attentivement cette page avant de commencer à utiliser le guide, car cette page contient des informations importantes quant au remplissage du guide.
2) remplir la page 2, qui nous renseigne quant aux dimensions extérieures des armoires, et nous fournir des informations sur l'utilisations des unités de levage Indivo. 
Il est très important de répondre à toutes les questions posées.
3) préparer un dessin de la cuisine en mentionnant quels éléments sont réglables en hauteur et lesquels ne le sont pas.
Lorsque le guide est rempli, vous devez l'expédier à Pressalit, soit par courriel à fr@pressalit.com ou à votre contact commercial habituel.
Nous vous prions de bien vouloir accompagner le guide de votre formulaire de commande traditionnel avec l'adresse de livraison indiquée, etc.</t>
  </si>
  <si>
    <t>En haut à droite sur la page 2 du guide de fabrication, nous vous remercions de remplir les cadres rappelant le nom de votre entreprise et le pays dans lequel l'installation doit être faite. Si vous commandez plus d'une unité de levage, nous vous demandons de bien vouloir indiquer un numéro de série différent pour chaqune d'entre elles. Cela permettra à Pressalit de distinguer les unités de levage présentes sur la même commande. Afin que la commande et les papiers ne soient pas séparés lors de la production, le numéro de commande est placé sur tout les papiers; nous vous remercions donc de ne pas remplir le cadre "n° de commande".</t>
  </si>
  <si>
    <t>Vous indiquerez ensuite les mesures extérieures du plan de travail qui doit être placé sur l'unité de levage (merci de vous référer au dessin du haut de la page 2 pour les mesures A et B.) Il est nécessaire de savoir où sont placés l'arrivée d'eau et les attentes électriques sur le mur recevant le plan de travail.
Les unités de levage Indivo de Pressalit pour plan de travail sont normalement livrées avec un bouton de réglage à placer sur la baguette de façade (la partie frontale) du plan de travail.  La baguette de façade est traditionnellement une plaque de bois, placée verticalement sous le plan de travail et fixée à ses extrémités, pour cacher les installations montées sous celui-ci. Le bouton de réglage en hauteur du plan de travail est traditionnellement placé sur la baguette de façade. Sous la baguette de façade sont montés les rails de sécurité, aussi les dimensions de cette baguette de façade doivent être très précises. La baguette de façade est à acheter séparément, chez le fournisseur de la cuisine. Pressalit fournit seulement les fixations pour celle-ci.
L'usage des rails de sécurité avec les unités de levage est obligatoire. Elle assurera qu'il n'y ait aucun pincement de personne ou d'écrasement d'objet sous l'unité de levage lors de son réglage vers le bas.</t>
  </si>
  <si>
    <t>Si vous avez des questions au sujet de ce guide, n'hesitez pas à contacter Pressalit, qui reste entièrement à votre disposition.</t>
  </si>
  <si>
    <t>No. de commande (Pressalit):</t>
  </si>
  <si>
    <t>Pressalit recommande 4 fixations pour chaque mètre de bord.</t>
  </si>
  <si>
    <t>Réglage en hauteur</t>
  </si>
  <si>
    <t>mm</t>
  </si>
  <si>
    <t>Le réglage en hauteur standard est de 300 mm, veuillez indiquer ici le réglage en hauteur souhaité (entre 200 et 300 mm):</t>
  </si>
  <si>
    <t>RK1081, -82, -83</t>
  </si>
  <si>
    <t>Vandring</t>
  </si>
  <si>
    <t>Såfremt anden vandring end 300 mm ønskes er den angivet her:</t>
  </si>
  <si>
    <t>&lt;--</t>
  </si>
  <si>
    <t>BEMÆRK NYT FELT OM VANDRING</t>
  </si>
  <si>
    <t>Hvis der ikke står noget skal det være standard 300 mm vandring</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</si>
</sst>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s>
  <fonts count="64">
    <font>
      <sz val="10"/>
      <name val="Arial"/>
      <family val="0"/>
    </font>
    <font>
      <b/>
      <sz val="14"/>
      <name val="Verdana"/>
      <family val="2"/>
    </font>
    <font>
      <sz val="14"/>
      <name val="Verdana"/>
      <family val="2"/>
    </font>
    <font>
      <sz val="9"/>
      <name val="Verdana"/>
      <family val="2"/>
    </font>
    <font>
      <b/>
      <sz val="13"/>
      <name val="Verdana"/>
      <family val="2"/>
    </font>
    <font>
      <b/>
      <sz val="10"/>
      <name val="Arial"/>
      <family val="2"/>
    </font>
    <font>
      <sz val="10"/>
      <name val="Verdana"/>
      <family val="2"/>
    </font>
    <font>
      <sz val="14"/>
      <name val="Arial"/>
      <family val="2"/>
    </font>
    <font>
      <b/>
      <sz val="16"/>
      <name val="Arial"/>
      <family val="2"/>
    </font>
    <font>
      <sz val="8"/>
      <name val="Arial"/>
      <family val="2"/>
    </font>
    <font>
      <b/>
      <sz val="10"/>
      <name val="Verdana"/>
      <family val="2"/>
    </font>
    <font>
      <b/>
      <sz val="22"/>
      <name val="Verdana"/>
      <family val="2"/>
    </font>
    <font>
      <b/>
      <sz val="14"/>
      <name val="Arial"/>
      <family val="2"/>
    </font>
    <font>
      <u val="single"/>
      <sz val="10"/>
      <color indexed="12"/>
      <name val="Arial"/>
      <family val="2"/>
    </font>
    <font>
      <u val="single"/>
      <sz val="10"/>
      <color indexed="36"/>
      <name val="Arial"/>
      <family val="2"/>
    </font>
    <font>
      <b/>
      <sz val="12"/>
      <name val="Verdana"/>
      <family val="2"/>
    </font>
    <font>
      <i/>
      <sz val="14"/>
      <name val="Verdana"/>
      <family val="2"/>
    </font>
    <font>
      <sz val="12"/>
      <name val="Tahoma"/>
      <family val="2"/>
    </font>
    <font>
      <b/>
      <sz val="16"/>
      <name val="Verdana"/>
      <family val="2"/>
    </font>
    <font>
      <b/>
      <sz val="18"/>
      <name val="Verdana"/>
      <family val="2"/>
    </font>
    <font>
      <sz val="16"/>
      <name val="Verdana"/>
      <family val="2"/>
    </font>
    <font>
      <sz val="16"/>
      <name val="Arial"/>
      <family val="2"/>
    </font>
    <font>
      <sz val="11"/>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Verdana"/>
      <family val="2"/>
    </font>
    <font>
      <sz val="14"/>
      <color indexed="10"/>
      <name val="Verdana"/>
      <family val="2"/>
    </font>
    <font>
      <sz val="8"/>
      <name val="Segoe UI"/>
      <family val="2"/>
    </font>
    <font>
      <i/>
      <sz val="12"/>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4"/>
      <color theme="0"/>
      <name val="Verdana"/>
      <family val="2"/>
    </font>
    <font>
      <sz val="14"/>
      <color rgb="FFFF0000"/>
      <name val="Verdan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0"/>
        <bgColor indexed="64"/>
      </patternFill>
    </fill>
    <fill>
      <patternFill patternType="solid">
        <fgColor indexed="10"/>
        <bgColor indexed="64"/>
      </patternFill>
    </fill>
    <fill>
      <patternFill patternType="solid">
        <fgColor rgb="FFFFFF00"/>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ck"/>
      <right style="thick"/>
      <top style="thick"/>
      <bottom style="thin"/>
    </border>
    <border>
      <left style="thick"/>
      <right style="thick"/>
      <top>
        <color indexed="63"/>
      </top>
      <bottom style="thin"/>
    </border>
    <border>
      <left style="thick"/>
      <right style="thick"/>
      <top style="thin"/>
      <bottom style="thick"/>
    </border>
    <border>
      <left style="thick"/>
      <right style="thick"/>
      <top style="thick"/>
      <bottom style="thick"/>
    </border>
    <border>
      <left>
        <color indexed="63"/>
      </left>
      <right>
        <color indexed="63"/>
      </right>
      <top style="thick"/>
      <bottom>
        <color indexed="63"/>
      </bottom>
    </border>
    <border>
      <left style="dotted"/>
      <right style="dotted"/>
      <top style="dotted"/>
      <bottom style="dott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ck"/>
      <bottom style="thick"/>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0" fillId="20" borderId="1" applyNumberFormat="0" applyFont="0" applyAlignment="0" applyProtection="0"/>
    <xf numFmtId="0" fontId="47" fillId="21" borderId="2" applyNumberFormat="0" applyAlignment="0" applyProtection="0"/>
    <xf numFmtId="0" fontId="14"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1" fillId="30" borderId="3" applyNumberFormat="0" applyAlignment="0" applyProtection="0"/>
    <xf numFmtId="0" fontId="13" fillId="0" borderId="0" applyNumberFormat="0" applyFill="0" applyBorder="0" applyAlignment="0" applyProtection="0"/>
    <xf numFmtId="0" fontId="52" fillId="31" borderId="0" applyNumberFormat="0" applyBorder="0" applyAlignment="0" applyProtection="0"/>
    <xf numFmtId="0" fontId="53" fillId="21"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34">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horizontal="center"/>
    </xf>
    <xf numFmtId="0" fontId="4" fillId="33" borderId="13" xfId="0" applyFont="1" applyFill="1" applyBorder="1" applyAlignment="1">
      <alignment/>
    </xf>
    <xf numFmtId="0" fontId="8" fillId="33" borderId="11" xfId="0" applyFont="1" applyFill="1" applyBorder="1" applyAlignment="1">
      <alignment/>
    </xf>
    <xf numFmtId="0" fontId="0" fillId="33" borderId="11" xfId="0" applyFill="1" applyBorder="1" applyAlignment="1">
      <alignment/>
    </xf>
    <xf numFmtId="0" fontId="6" fillId="0" borderId="0" xfId="0" applyFont="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7"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horizontal="left" indent="3"/>
    </xf>
    <xf numFmtId="0" fontId="1" fillId="0" borderId="0"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7" fillId="0" borderId="0" xfId="0" applyFont="1" applyAlignment="1" quotePrefix="1">
      <alignment/>
    </xf>
    <xf numFmtId="0" fontId="10" fillId="34" borderId="0" xfId="0" applyFont="1" applyFill="1" applyAlignment="1">
      <alignment/>
    </xf>
    <xf numFmtId="0" fontId="6" fillId="34" borderId="0" xfId="0" applyFont="1" applyFill="1" applyAlignment="1">
      <alignment/>
    </xf>
    <xf numFmtId="0" fontId="2" fillId="34" borderId="0" xfId="0" applyFont="1" applyFill="1" applyAlignment="1">
      <alignment/>
    </xf>
    <xf numFmtId="0" fontId="2" fillId="0" borderId="0" xfId="0" applyFont="1" applyBorder="1" applyAlignment="1">
      <alignment horizontal="center"/>
    </xf>
    <xf numFmtId="0" fontId="2" fillId="35" borderId="17" xfId="0" applyFont="1" applyFill="1" applyBorder="1" applyAlignment="1">
      <alignment/>
    </xf>
    <xf numFmtId="0" fontId="2" fillId="34" borderId="18" xfId="0" applyFont="1" applyFill="1" applyBorder="1" applyAlignment="1" applyProtection="1">
      <alignment horizontal="center"/>
      <protection locked="0"/>
    </xf>
    <xf numFmtId="0" fontId="7" fillId="34" borderId="18" xfId="0" applyFont="1" applyFill="1" applyBorder="1" applyAlignment="1">
      <alignment horizontal="center"/>
    </xf>
    <xf numFmtId="0" fontId="2" fillId="34" borderId="0" xfId="0" applyFont="1" applyFill="1" applyBorder="1" applyAlignment="1">
      <alignment/>
    </xf>
    <xf numFmtId="0" fontId="2" fillId="34" borderId="0" xfId="0" applyFont="1" applyFill="1" applyBorder="1" applyAlignment="1" applyProtection="1">
      <alignment horizontal="center"/>
      <protection locked="0"/>
    </xf>
    <xf numFmtId="0" fontId="7" fillId="34" borderId="0" xfId="0" applyFont="1" applyFill="1" applyBorder="1" applyAlignment="1" applyProtection="1">
      <alignment horizontal="center"/>
      <protection locked="0"/>
    </xf>
    <xf numFmtId="0" fontId="1" fillId="34" borderId="0" xfId="0" applyFont="1" applyFill="1" applyAlignment="1">
      <alignment/>
    </xf>
    <xf numFmtId="0" fontId="2" fillId="0" borderId="12" xfId="0" applyFont="1" applyBorder="1" applyAlignment="1" applyProtection="1">
      <alignment horizontal="center"/>
      <protection locked="0"/>
    </xf>
    <xf numFmtId="0" fontId="2" fillId="34" borderId="0" xfId="0" applyFont="1" applyFill="1" applyAlignment="1">
      <alignment horizontal="center"/>
    </xf>
    <xf numFmtId="0" fontId="2" fillId="34" borderId="12" xfId="0" applyFont="1" applyFill="1" applyBorder="1" applyAlignment="1" applyProtection="1">
      <alignment horizontal="center"/>
      <protection locked="0"/>
    </xf>
    <xf numFmtId="0" fontId="2" fillId="34" borderId="12" xfId="0" applyFont="1" applyFill="1" applyBorder="1" applyAlignment="1" applyProtection="1">
      <alignment/>
      <protection locked="0"/>
    </xf>
    <xf numFmtId="0" fontId="16" fillId="34" borderId="0" xfId="0" applyFont="1" applyFill="1" applyAlignment="1">
      <alignment/>
    </xf>
    <xf numFmtId="0" fontId="2" fillId="34" borderId="0" xfId="0" applyFont="1" applyFill="1" applyAlignment="1">
      <alignment horizontal="left" indent="3"/>
    </xf>
    <xf numFmtId="0" fontId="2" fillId="34" borderId="0" xfId="0" applyFont="1" applyFill="1" applyBorder="1" applyAlignment="1" applyProtection="1">
      <alignment/>
      <protection locked="0"/>
    </xf>
    <xf numFmtId="0" fontId="7" fillId="34" borderId="0" xfId="0" applyFont="1" applyFill="1" applyBorder="1" applyAlignment="1">
      <alignment/>
    </xf>
    <xf numFmtId="0" fontId="2" fillId="34" borderId="12" xfId="0" applyFont="1" applyFill="1" applyBorder="1" applyAlignment="1">
      <alignment/>
    </xf>
    <xf numFmtId="0" fontId="2" fillId="34" borderId="0" xfId="0" applyFont="1" applyFill="1" applyAlignment="1">
      <alignment horizontal="right"/>
    </xf>
    <xf numFmtId="0" fontId="2" fillId="34" borderId="0" xfId="0" applyFont="1" applyFill="1" applyAlignment="1">
      <alignment horizontal="center" vertical="top"/>
    </xf>
    <xf numFmtId="0" fontId="2" fillId="34" borderId="19" xfId="0" applyFont="1" applyFill="1" applyBorder="1" applyAlignment="1">
      <alignment/>
    </xf>
    <xf numFmtId="0" fontId="2" fillId="34" borderId="0" xfId="0" applyFont="1" applyFill="1" applyAlignment="1">
      <alignment wrapText="1"/>
    </xf>
    <xf numFmtId="1" fontId="2" fillId="34" borderId="0" xfId="0" applyNumberFormat="1" applyFont="1" applyFill="1" applyAlignment="1">
      <alignment/>
    </xf>
    <xf numFmtId="0" fontId="61" fillId="34" borderId="0" xfId="0" applyFont="1" applyFill="1" applyBorder="1" applyAlignment="1">
      <alignment/>
    </xf>
    <xf numFmtId="0" fontId="61" fillId="34" borderId="0" xfId="0" applyFont="1" applyFill="1" applyAlignment="1">
      <alignment/>
    </xf>
    <xf numFmtId="1" fontId="61" fillId="34" borderId="0" xfId="0" applyNumberFormat="1" applyFont="1" applyFill="1" applyAlignment="1">
      <alignment/>
    </xf>
    <xf numFmtId="0" fontId="62" fillId="0" borderId="0" xfId="0" applyFont="1" applyAlignment="1">
      <alignment/>
    </xf>
    <xf numFmtId="0" fontId="0" fillId="36" borderId="0" xfId="0" applyFill="1" applyAlignment="1">
      <alignment/>
    </xf>
    <xf numFmtId="0" fontId="6" fillId="35" borderId="17" xfId="0" applyFont="1" applyFill="1" applyBorder="1" applyAlignment="1">
      <alignment/>
    </xf>
    <xf numFmtId="0" fontId="15" fillId="34" borderId="0" xfId="0" applyFont="1" applyFill="1" applyAlignment="1">
      <alignment horizontal="center"/>
    </xf>
    <xf numFmtId="0" fontId="2" fillId="34" borderId="12" xfId="0" applyFont="1" applyFill="1" applyBorder="1" applyAlignment="1" applyProtection="1">
      <alignment wrapText="1"/>
      <protection locked="0"/>
    </xf>
    <xf numFmtId="0" fontId="2" fillId="34" borderId="0" xfId="0" applyFont="1" applyFill="1" applyBorder="1" applyAlignment="1">
      <alignment wrapText="1"/>
    </xf>
    <xf numFmtId="0" fontId="7" fillId="0" borderId="0" xfId="0" applyFont="1" applyAlignment="1">
      <alignment wrapText="1"/>
    </xf>
    <xf numFmtId="0" fontId="18" fillId="0" borderId="0" xfId="0" applyFont="1" applyAlignment="1">
      <alignment/>
    </xf>
    <xf numFmtId="0" fontId="10" fillId="0" borderId="0" xfId="0" applyFont="1" applyFill="1" applyAlignment="1">
      <alignment/>
    </xf>
    <xf numFmtId="0" fontId="6" fillId="0" borderId="0" xfId="0" applyFont="1" applyFill="1" applyAlignment="1">
      <alignment/>
    </xf>
    <xf numFmtId="0" fontId="6" fillId="34" borderId="0" xfId="0" applyFont="1" applyFill="1" applyAlignment="1">
      <alignment wrapText="1"/>
    </xf>
    <xf numFmtId="0" fontId="19" fillId="0" borderId="0" xfId="0" applyFont="1" applyAlignment="1">
      <alignment/>
    </xf>
    <xf numFmtId="0" fontId="21" fillId="0" borderId="0" xfId="0" applyFont="1" applyAlignment="1">
      <alignment/>
    </xf>
    <xf numFmtId="0" fontId="22" fillId="20" borderId="12" xfId="0" applyFont="1" applyFill="1" applyBorder="1" applyAlignment="1">
      <alignment horizontal="center" wrapText="1"/>
    </xf>
    <xf numFmtId="0" fontId="6" fillId="34" borderId="0" xfId="0" applyFont="1" applyFill="1" applyAlignment="1">
      <alignment horizontal="left" vertical="center" wrapText="1"/>
    </xf>
    <xf numFmtId="0" fontId="19" fillId="34" borderId="0" xfId="0" applyFont="1" applyFill="1" applyAlignment="1">
      <alignment horizontal="left" wrapText="1"/>
    </xf>
    <xf numFmtId="0" fontId="2" fillId="0" borderId="20" xfId="0" applyFont="1" applyBorder="1" applyAlignment="1" applyProtection="1">
      <alignment/>
      <protection locked="0"/>
    </xf>
    <xf numFmtId="0" fontId="7" fillId="0" borderId="21" xfId="0" applyFont="1" applyBorder="1" applyAlignment="1" applyProtection="1">
      <alignment/>
      <protection locked="0"/>
    </xf>
    <xf numFmtId="0" fontId="7" fillId="0" borderId="22" xfId="0" applyFont="1" applyBorder="1" applyAlignment="1" applyProtection="1">
      <alignment/>
      <protection locked="0"/>
    </xf>
    <xf numFmtId="0" fontId="2" fillId="0" borderId="23" xfId="0" applyFont="1" applyBorder="1" applyAlignment="1" applyProtection="1">
      <alignment/>
      <protection locked="0"/>
    </xf>
    <xf numFmtId="0" fontId="7" fillId="0" borderId="24" xfId="0" applyFont="1" applyBorder="1" applyAlignment="1" applyProtection="1">
      <alignment/>
      <protection locked="0"/>
    </xf>
    <xf numFmtId="0" fontId="7" fillId="0" borderId="25" xfId="0" applyFont="1" applyBorder="1" applyAlignment="1" applyProtection="1">
      <alignment/>
      <protection locked="0"/>
    </xf>
    <xf numFmtId="0" fontId="18" fillId="34" borderId="0" xfId="0" applyFont="1" applyFill="1" applyAlignment="1">
      <alignment horizontal="center"/>
    </xf>
    <xf numFmtId="0" fontId="2" fillId="0" borderId="26" xfId="0" applyFont="1" applyBorder="1" applyAlignment="1" applyProtection="1">
      <alignment/>
      <protection locked="0"/>
    </xf>
    <xf numFmtId="0" fontId="7" fillId="0" borderId="27" xfId="0" applyFont="1" applyBorder="1" applyAlignment="1" applyProtection="1">
      <alignment/>
      <protection locked="0"/>
    </xf>
    <xf numFmtId="0" fontId="7" fillId="0" borderId="28" xfId="0" applyFont="1" applyBorder="1" applyAlignment="1" applyProtection="1">
      <alignment/>
      <protection locked="0"/>
    </xf>
    <xf numFmtId="0" fontId="2" fillId="0" borderId="29" xfId="0" applyFont="1" applyBorder="1" applyAlignment="1" applyProtection="1">
      <alignment/>
      <protection locked="0"/>
    </xf>
    <xf numFmtId="0" fontId="7" fillId="0" borderId="30" xfId="0" applyFont="1" applyBorder="1" applyAlignment="1" applyProtection="1">
      <alignment/>
      <protection locked="0"/>
    </xf>
    <xf numFmtId="0" fontId="7" fillId="0" borderId="31" xfId="0" applyFont="1" applyBorder="1" applyAlignment="1" applyProtection="1">
      <alignment/>
      <protection locked="0"/>
    </xf>
    <xf numFmtId="0" fontId="1" fillId="0" borderId="32"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 fillId="35" borderId="35" xfId="0" applyFont="1" applyFill="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2" fillId="35" borderId="35" xfId="0" applyFont="1" applyFill="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2" fillId="37" borderId="0" xfId="0" applyFont="1" applyFill="1" applyAlignment="1">
      <alignment horizontal="center"/>
    </xf>
    <xf numFmtId="0" fontId="7" fillId="37" borderId="0" xfId="0" applyFont="1" applyFill="1" applyAlignment="1">
      <alignment horizontal="center"/>
    </xf>
    <xf numFmtId="0" fontId="1" fillId="35" borderId="38" xfId="0" applyFont="1" applyFill="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2" fillId="0" borderId="41" xfId="0" applyFont="1" applyBorder="1" applyAlignment="1" applyProtection="1">
      <alignment/>
      <protection locked="0"/>
    </xf>
    <xf numFmtId="0" fontId="7" fillId="0" borderId="42" xfId="0" applyFont="1" applyBorder="1" applyAlignment="1" applyProtection="1">
      <alignment/>
      <protection locked="0"/>
    </xf>
    <xf numFmtId="0" fontId="7" fillId="0" borderId="43" xfId="0" applyFont="1" applyBorder="1" applyAlignment="1" applyProtection="1">
      <alignment/>
      <protection locked="0"/>
    </xf>
    <xf numFmtId="0" fontId="20" fillId="0" borderId="29" xfId="0" applyFont="1" applyBorder="1" applyAlignment="1" applyProtection="1">
      <alignment horizontal="left"/>
      <protection locked="0"/>
    </xf>
    <xf numFmtId="0" fontId="21" fillId="0" borderId="30" xfId="0" applyFont="1" applyBorder="1" applyAlignment="1" applyProtection="1">
      <alignment horizontal="left"/>
      <protection locked="0"/>
    </xf>
    <xf numFmtId="0" fontId="21" fillId="0" borderId="3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21" fillId="0" borderId="22" xfId="0" applyFont="1" applyBorder="1" applyAlignment="1" applyProtection="1">
      <alignment horizontal="left"/>
      <protection locked="0"/>
    </xf>
    <xf numFmtId="0" fontId="20" fillId="0" borderId="26"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28" xfId="0" applyFont="1" applyBorder="1" applyAlignment="1" applyProtection="1">
      <alignment horizontal="left"/>
      <protection locked="0"/>
    </xf>
    <xf numFmtId="0" fontId="11" fillId="0" borderId="35" xfId="0" applyFont="1" applyFill="1" applyBorder="1" applyAlignment="1">
      <alignment horizontal="center"/>
    </xf>
    <xf numFmtId="0" fontId="0" fillId="0" borderId="36" xfId="0" applyBorder="1" applyAlignment="1">
      <alignment horizontal="center"/>
    </xf>
    <xf numFmtId="0" fontId="1" fillId="38" borderId="0" xfId="0" applyFont="1" applyFill="1" applyAlignment="1">
      <alignment horizontal="center"/>
    </xf>
    <xf numFmtId="0" fontId="5" fillId="38" borderId="0" xfId="0" applyFont="1" applyFill="1" applyAlignment="1">
      <alignment horizontal="center"/>
    </xf>
    <xf numFmtId="0" fontId="2" fillId="38" borderId="0" xfId="0" applyFont="1" applyFill="1" applyAlignment="1">
      <alignment horizontal="center"/>
    </xf>
    <xf numFmtId="0" fontId="0" fillId="38" borderId="0" xfId="0" applyFill="1" applyAlignment="1">
      <alignment horizontal="center"/>
    </xf>
    <xf numFmtId="0" fontId="7" fillId="0" borderId="44" xfId="0" applyFont="1" applyBorder="1" applyAlignment="1">
      <alignment horizontal="center"/>
    </xf>
    <xf numFmtId="0" fontId="10" fillId="35" borderId="35" xfId="0" applyFont="1" applyFill="1" applyBorder="1" applyAlignment="1">
      <alignment horizontal="center"/>
    </xf>
    <xf numFmtId="0" fontId="0" fillId="0" borderId="36" xfId="0" applyFont="1" applyBorder="1" applyAlignment="1">
      <alignment horizontal="center"/>
    </xf>
    <xf numFmtId="0" fontId="0" fillId="0" borderId="44"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7" fillId="33" borderId="23" xfId="0" applyFont="1" applyFill="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1" fillId="37" borderId="0" xfId="0" applyFont="1" applyFill="1" applyAlignment="1">
      <alignment horizontal="center"/>
    </xf>
    <xf numFmtId="0" fontId="12" fillId="37" borderId="0" xfId="0" applyFont="1" applyFill="1" applyAlignment="1">
      <alignment horizontal="center"/>
    </xf>
    <xf numFmtId="0" fontId="2" fillId="0" borderId="12" xfId="0" applyFont="1" applyBorder="1" applyAlignment="1">
      <alignment/>
    </xf>
    <xf numFmtId="0" fontId="2" fillId="39" borderId="45" xfId="0" applyFont="1" applyFill="1" applyBorder="1" applyAlignment="1">
      <alignment horizontal="center"/>
    </xf>
    <xf numFmtId="0" fontId="2" fillId="39" borderId="24" xfId="0" applyFont="1" applyFill="1" applyBorder="1" applyAlignment="1">
      <alignment horizontal="center"/>
    </xf>
    <xf numFmtId="0" fontId="2" fillId="39" borderId="46" xfId="0" applyFont="1" applyFill="1" applyBorder="1" applyAlignment="1">
      <alignment horizontal="center"/>
    </xf>
    <xf numFmtId="0" fontId="43" fillId="0" borderId="0" xfId="0" applyFont="1" applyAlignment="1">
      <alignment/>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15">
    <dxf>
      <font>
        <color theme="0"/>
      </font>
    </dxf>
    <dxf>
      <font>
        <color indexed="9"/>
      </font>
    </dxf>
    <dxf>
      <border>
        <top style="thin"/>
      </border>
    </dxf>
    <dxf>
      <border>
        <left style="thin"/>
      </border>
    </dxf>
    <dxf>
      <border>
        <bottom style="thin"/>
      </border>
    </dxf>
    <dxf>
      <border>
        <right style="thin"/>
      </border>
    </dxf>
    <dxf>
      <border>
        <top style="thin"/>
        <bottom style="thin"/>
      </border>
    </dxf>
    <dxf>
      <border>
        <top style="thin"/>
        <bottom style="thin"/>
      </border>
    </dxf>
    <dxf>
      <font>
        <color indexed="9"/>
      </font>
    </dxf>
    <dxf>
      <font>
        <color theme="0"/>
      </font>
    </dxf>
    <dxf>
      <border>
        <top style="thin"/>
        <bottom style="thin">
          <color rgb="FF000000"/>
        </bottom>
      </border>
    </dxf>
    <dxf>
      <border>
        <right style="thin">
          <color rgb="FF000000"/>
        </right>
      </border>
    </dxf>
    <dxf>
      <border>
        <bottom style="thin">
          <color rgb="FF000000"/>
        </bottom>
      </border>
    </dxf>
    <dxf>
      <border>
        <left style="thin">
          <color rgb="FF000000"/>
        </left>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8</xdr:row>
      <xdr:rowOff>1390650</xdr:rowOff>
    </xdr:from>
    <xdr:to>
      <xdr:col>6</xdr:col>
      <xdr:colOff>295275</xdr:colOff>
      <xdr:row>17</xdr:row>
      <xdr:rowOff>57150</xdr:rowOff>
    </xdr:to>
    <xdr:pic>
      <xdr:nvPicPr>
        <xdr:cNvPr id="1" name="Billede 1"/>
        <xdr:cNvPicPr preferRelativeResize="1">
          <a:picLocks noChangeAspect="1"/>
        </xdr:cNvPicPr>
      </xdr:nvPicPr>
      <xdr:blipFill>
        <a:blip r:embed="rId1"/>
        <a:stretch>
          <a:fillRect/>
        </a:stretch>
      </xdr:blipFill>
      <xdr:spPr>
        <a:xfrm>
          <a:off x="2590800" y="6915150"/>
          <a:ext cx="3409950" cy="1933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4152900</xdr:colOff>
      <xdr:row>2</xdr:row>
      <xdr:rowOff>142875</xdr:rowOff>
    </xdr:from>
    <xdr:to>
      <xdr:col>2</xdr:col>
      <xdr:colOff>952500</xdr:colOff>
      <xdr:row>14</xdr:row>
      <xdr:rowOff>95250</xdr:rowOff>
    </xdr:to>
    <xdr:pic>
      <xdr:nvPicPr>
        <xdr:cNvPr id="1" name="Picture 53"/>
        <xdr:cNvPicPr preferRelativeResize="1">
          <a:picLocks noChangeAspect="1"/>
        </xdr:cNvPicPr>
      </xdr:nvPicPr>
      <xdr:blipFill>
        <a:blip r:embed="rId1"/>
        <a:stretch>
          <a:fillRect/>
        </a:stretch>
      </xdr:blipFill>
      <xdr:spPr>
        <a:xfrm>
          <a:off x="4152900" y="609600"/>
          <a:ext cx="4905375" cy="51816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4057650</xdr:colOff>
      <xdr:row>2</xdr:row>
      <xdr:rowOff>142875</xdr:rowOff>
    </xdr:from>
    <xdr:to>
      <xdr:col>3</xdr:col>
      <xdr:colOff>266700</xdr:colOff>
      <xdr:row>21</xdr:row>
      <xdr:rowOff>85725</xdr:rowOff>
    </xdr:to>
    <xdr:pic>
      <xdr:nvPicPr>
        <xdr:cNvPr id="1" name="Picture 53"/>
        <xdr:cNvPicPr preferRelativeResize="1">
          <a:picLocks noChangeAspect="1"/>
        </xdr:cNvPicPr>
      </xdr:nvPicPr>
      <xdr:blipFill>
        <a:blip r:embed="rId1"/>
        <a:stretch>
          <a:fillRect/>
        </a:stretch>
      </xdr:blipFill>
      <xdr:spPr>
        <a:xfrm>
          <a:off x="4057650" y="609600"/>
          <a:ext cx="4724400" cy="49244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ssalit%20Care\Product%20Management\Projekter\Produktudvikling\INDIVO\Produktionsguides\DK\MG_FWT_D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de 1 - Læs omhyggeligt"/>
      <sheetName val="Side 2 - Udfyldes"/>
      <sheetName val="Side 3 - Til produktion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20"/>
  <sheetViews>
    <sheetView tabSelected="1" zoomScale="90" zoomScaleNormal="90" workbookViewId="0" topLeftCell="A1">
      <selection activeCell="H15" sqref="H15"/>
    </sheetView>
  </sheetViews>
  <sheetFormatPr defaultColWidth="9.140625" defaultRowHeight="12.75"/>
  <cols>
    <col min="1" max="1" width="7.7109375" style="0" customWidth="1"/>
    <col min="2" max="9" width="15.57421875" style="0" customWidth="1"/>
    <col min="10" max="10" width="10.140625" style="0" customWidth="1"/>
    <col min="11" max="16384" width="9.140625" style="9" customWidth="1"/>
  </cols>
  <sheetData>
    <row r="1" spans="1:9" ht="12.75">
      <c r="A1" s="61" t="s">
        <v>101</v>
      </c>
      <c r="B1" s="62"/>
      <c r="C1" s="62"/>
      <c r="D1" s="62"/>
      <c r="E1" s="62"/>
      <c r="F1" s="62"/>
      <c r="G1" s="26"/>
      <c r="H1" s="26"/>
      <c r="I1" s="26"/>
    </row>
    <row r="2" spans="1:9" ht="12.75">
      <c r="A2" s="26"/>
      <c r="B2" s="26"/>
      <c r="C2" s="26"/>
      <c r="D2" s="26"/>
      <c r="E2" s="26"/>
      <c r="F2" s="26"/>
      <c r="G2" s="26"/>
      <c r="H2" s="26"/>
      <c r="I2" s="26"/>
    </row>
    <row r="3" spans="1:9" ht="107.25" customHeight="1">
      <c r="A3" s="26"/>
      <c r="B3" s="67" t="s">
        <v>102</v>
      </c>
      <c r="C3" s="67"/>
      <c r="D3" s="67"/>
      <c r="E3" s="67"/>
      <c r="F3" s="67"/>
      <c r="G3" s="67"/>
      <c r="H3" s="67"/>
      <c r="I3" s="67"/>
    </row>
    <row r="4" spans="1:9" ht="12.75">
      <c r="A4" s="26"/>
      <c r="B4" s="26"/>
      <c r="C4" s="26"/>
      <c r="D4" s="26"/>
      <c r="E4" s="26"/>
      <c r="F4" s="26"/>
      <c r="G4" s="26"/>
      <c r="H4" s="26"/>
      <c r="I4" s="26"/>
    </row>
    <row r="5" spans="1:9" ht="12.75">
      <c r="A5" s="25" t="s">
        <v>52</v>
      </c>
      <c r="B5" s="26"/>
      <c r="C5" s="26"/>
      <c r="D5" s="26"/>
      <c r="E5" s="26"/>
      <c r="F5" s="26"/>
      <c r="G5" s="26"/>
      <c r="H5" s="26"/>
      <c r="I5" s="26"/>
    </row>
    <row r="6" spans="1:9" ht="251.25" customHeight="1">
      <c r="A6" s="26"/>
      <c r="B6" s="67" t="s">
        <v>103</v>
      </c>
      <c r="C6" s="67"/>
      <c r="D6" s="67"/>
      <c r="E6" s="67"/>
      <c r="F6" s="67"/>
      <c r="G6" s="67"/>
      <c r="H6" s="67"/>
      <c r="I6" s="67"/>
    </row>
    <row r="7" spans="1:9" ht="12.75">
      <c r="A7" s="26"/>
      <c r="B7" s="26"/>
      <c r="C7" s="26"/>
      <c r="D7" s="26"/>
      <c r="E7" s="26"/>
      <c r="F7" s="26"/>
      <c r="G7" s="26"/>
      <c r="H7" s="26"/>
      <c r="I7" s="26"/>
    </row>
    <row r="8" spans="1:9" ht="12.75">
      <c r="A8" s="25" t="s">
        <v>87</v>
      </c>
      <c r="B8" s="26"/>
      <c r="C8" s="26"/>
      <c r="D8" s="26"/>
      <c r="E8" s="26"/>
      <c r="F8" s="26"/>
      <c r="G8" s="26"/>
      <c r="H8" s="26"/>
      <c r="I8" s="26"/>
    </row>
    <row r="9" spans="1:9" ht="113.25" customHeight="1">
      <c r="A9" s="26"/>
      <c r="B9" s="67" t="s">
        <v>104</v>
      </c>
      <c r="C9" s="67"/>
      <c r="D9" s="67"/>
      <c r="E9" s="67"/>
      <c r="F9" s="67"/>
      <c r="G9" s="67"/>
      <c r="H9" s="67"/>
      <c r="I9" s="67"/>
    </row>
    <row r="10" spans="1:10" ht="18" customHeight="1">
      <c r="A10" s="54"/>
      <c r="B10" s="54"/>
      <c r="C10" s="54"/>
      <c r="D10" s="54"/>
      <c r="E10" s="54"/>
      <c r="F10" s="54"/>
      <c r="G10" s="54"/>
      <c r="H10" s="54"/>
      <c r="I10" s="54"/>
      <c r="J10" s="54"/>
    </row>
    <row r="11" spans="1:10" ht="18" customHeight="1">
      <c r="A11" s="54"/>
      <c r="B11" s="54"/>
      <c r="C11" s="54"/>
      <c r="D11" s="54"/>
      <c r="E11" s="54"/>
      <c r="F11" s="54"/>
      <c r="G11" s="54"/>
      <c r="H11" s="54"/>
      <c r="I11" s="54"/>
      <c r="J11" s="54"/>
    </row>
    <row r="12" spans="1:10" ht="18" customHeight="1">
      <c r="A12" s="54"/>
      <c r="B12" s="54"/>
      <c r="C12" s="54"/>
      <c r="D12" s="54"/>
      <c r="E12" s="54"/>
      <c r="F12" s="54"/>
      <c r="G12" s="54"/>
      <c r="H12" s="54"/>
      <c r="I12" s="54"/>
      <c r="J12" s="54"/>
    </row>
    <row r="13" spans="1:10" ht="18" customHeight="1">
      <c r="A13" s="54"/>
      <c r="B13" s="54"/>
      <c r="C13" s="54"/>
      <c r="D13" s="54"/>
      <c r="E13" s="54"/>
      <c r="F13" s="54"/>
      <c r="G13" s="54"/>
      <c r="H13" s="54"/>
      <c r="I13" s="54"/>
      <c r="J13" s="54"/>
    </row>
    <row r="14" spans="1:10" ht="18" customHeight="1">
      <c r="A14" s="54"/>
      <c r="B14" s="54"/>
      <c r="C14" s="54"/>
      <c r="D14" s="54"/>
      <c r="E14" s="54"/>
      <c r="F14" s="54"/>
      <c r="G14" s="54"/>
      <c r="H14" s="54"/>
      <c r="I14" s="54"/>
      <c r="J14" s="54"/>
    </row>
    <row r="15" spans="1:10" ht="18" customHeight="1">
      <c r="A15" s="54"/>
      <c r="B15" s="54"/>
      <c r="C15" s="54"/>
      <c r="D15" s="54"/>
      <c r="E15" s="54"/>
      <c r="F15" s="54"/>
      <c r="G15" s="54"/>
      <c r="H15" s="54"/>
      <c r="I15" s="54"/>
      <c r="J15" s="54"/>
    </row>
    <row r="16" spans="1:10" ht="18" customHeight="1">
      <c r="A16" s="54"/>
      <c r="B16" s="54"/>
      <c r="C16" s="54"/>
      <c r="D16" s="54"/>
      <c r="E16" s="54"/>
      <c r="F16" s="54"/>
      <c r="G16" s="54"/>
      <c r="H16" s="54"/>
      <c r="I16" s="54"/>
      <c r="J16" s="54"/>
    </row>
    <row r="17" spans="1:10" ht="18" customHeight="1">
      <c r="A17" s="54"/>
      <c r="B17" s="54"/>
      <c r="C17" s="54"/>
      <c r="D17" s="54"/>
      <c r="E17" s="54"/>
      <c r="F17" s="54"/>
      <c r="G17" s="54"/>
      <c r="H17" s="54"/>
      <c r="I17" s="54"/>
      <c r="J17" s="54"/>
    </row>
    <row r="18" spans="1:10" ht="215.25" customHeight="1">
      <c r="A18" s="26"/>
      <c r="B18" s="67" t="s">
        <v>105</v>
      </c>
      <c r="C18" s="67"/>
      <c r="D18" s="67"/>
      <c r="E18" s="67"/>
      <c r="F18" s="67"/>
      <c r="G18" s="67"/>
      <c r="H18" s="67"/>
      <c r="I18" s="67"/>
      <c r="J18" s="26"/>
    </row>
    <row r="19" spans="1:10" ht="11.25" customHeight="1">
      <c r="A19" s="26"/>
      <c r="B19" s="63"/>
      <c r="C19" s="63"/>
      <c r="D19" s="63"/>
      <c r="E19" s="63"/>
      <c r="F19" s="63"/>
      <c r="G19" s="63"/>
      <c r="H19" s="63"/>
      <c r="I19" s="63"/>
      <c r="J19" s="26"/>
    </row>
    <row r="20" spans="1:10" ht="69" customHeight="1">
      <c r="A20" s="26"/>
      <c r="B20" s="68" t="s">
        <v>106</v>
      </c>
      <c r="C20" s="68"/>
      <c r="D20" s="68"/>
      <c r="E20" s="68"/>
      <c r="F20" s="68"/>
      <c r="G20" s="68"/>
      <c r="H20" s="68"/>
      <c r="I20" s="68"/>
      <c r="J20" s="26"/>
    </row>
  </sheetData>
  <sheetProtection sheet="1"/>
  <mergeCells count="5">
    <mergeCell ref="B3:I3"/>
    <mergeCell ref="B6:I6"/>
    <mergeCell ref="B9:I9"/>
    <mergeCell ref="B18:I18"/>
    <mergeCell ref="B20:I20"/>
  </mergeCells>
  <printOptions/>
  <pageMargins left="0.5511811023622047" right="0.5511811023622047" top="0.9448818897637796" bottom="0.7480314960629921" header="0.1968503937007874" footer="0"/>
  <pageSetup fitToHeight="1" fitToWidth="1" horizontalDpi="600" verticalDpi="600" orientation="portrait" paperSize="9" scale="70" r:id="rId3"/>
  <headerFooter alignWithMargins="0">
    <oddHeader>&amp;C&amp;12RK1081, RK1082, RK1083&amp;R&amp;G</oddHeader>
    <oddFooter>&amp;L&amp;12Belgique :
Tél :  03 877 04 44
pressalit@vandervoort.be&amp;C&amp;8Revised 28 aug 2020/TRD
&amp;F&amp;R&amp;12France:
Tél : 01 56 95 19 48
 fr@pressalit.com</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N65"/>
  <sheetViews>
    <sheetView zoomScale="75" zoomScaleNormal="75" workbookViewId="0" topLeftCell="A1">
      <selection activeCell="A7" sqref="A7"/>
    </sheetView>
  </sheetViews>
  <sheetFormatPr defaultColWidth="9.140625" defaultRowHeight="12.75"/>
  <cols>
    <col min="1" max="1" width="117.28125" style="14" customWidth="1"/>
    <col min="2" max="2" width="4.28125" style="14" customWidth="1"/>
    <col min="3" max="3" width="21.57421875" style="14" customWidth="1"/>
    <col min="4" max="4" width="4.28125" style="14" customWidth="1"/>
    <col min="5" max="5" width="21.421875" style="14" customWidth="1"/>
    <col min="6" max="6" width="5.421875" style="14" customWidth="1"/>
    <col min="7" max="7" width="17.7109375" style="14" customWidth="1"/>
    <col min="8" max="8" width="22.8515625" style="14" customWidth="1"/>
    <col min="9" max="16384" width="9.140625" style="16" customWidth="1"/>
  </cols>
  <sheetData>
    <row r="1" spans="1:248" ht="18">
      <c r="A1" s="127" t="s">
        <v>53</v>
      </c>
      <c r="B1" s="128"/>
      <c r="C1" s="128"/>
      <c r="D1" s="128"/>
      <c r="E1" s="128"/>
      <c r="F1" s="128"/>
      <c r="G1" s="128"/>
      <c r="H1" s="128"/>
      <c r="IN1" s="24" t="s">
        <v>22</v>
      </c>
    </row>
    <row r="2" spans="1:248" ht="18.75" thickBot="1">
      <c r="A2" s="91" t="s">
        <v>54</v>
      </c>
      <c r="B2" s="92"/>
      <c r="C2" s="92"/>
      <c r="D2" s="92"/>
      <c r="E2" s="92"/>
      <c r="F2" s="92"/>
      <c r="G2" s="92"/>
      <c r="H2" s="92"/>
      <c r="IN2" s="24" t="s">
        <v>23</v>
      </c>
    </row>
    <row r="3" spans="1:248" ht="29.25" customHeight="1" thickTop="1">
      <c r="A3" s="27"/>
      <c r="B3" s="27"/>
      <c r="C3" s="27"/>
      <c r="D3" s="27"/>
      <c r="E3" s="10" t="s">
        <v>55</v>
      </c>
      <c r="F3" s="96"/>
      <c r="G3" s="97"/>
      <c r="H3" s="98"/>
      <c r="IN3" s="24" t="s">
        <v>24</v>
      </c>
    </row>
    <row r="4" spans="1:248" ht="29.25" customHeight="1">
      <c r="A4" s="35" t="s">
        <v>112</v>
      </c>
      <c r="B4" s="27"/>
      <c r="C4" s="27"/>
      <c r="D4" s="27"/>
      <c r="E4" s="11" t="s">
        <v>56</v>
      </c>
      <c r="F4" s="72"/>
      <c r="G4" s="73"/>
      <c r="H4" s="74"/>
      <c r="IN4" s="24" t="s">
        <v>25</v>
      </c>
    </row>
    <row r="5" spans="1:248" ht="29.25" customHeight="1" thickBot="1">
      <c r="A5" s="27"/>
      <c r="B5" s="27"/>
      <c r="C5" s="27"/>
      <c r="D5" s="27"/>
      <c r="E5" s="12" t="s">
        <v>57</v>
      </c>
      <c r="F5" s="82"/>
      <c r="G5" s="83"/>
      <c r="H5" s="84"/>
      <c r="IN5" s="24" t="s">
        <v>26</v>
      </c>
    </row>
    <row r="6" spans="1:248" ht="29.25" customHeight="1" thickBot="1" thickTop="1">
      <c r="A6" s="27"/>
      <c r="B6" s="27"/>
      <c r="C6" s="27"/>
      <c r="D6" s="27"/>
      <c r="E6" s="55" t="s">
        <v>58</v>
      </c>
      <c r="F6" s="29"/>
      <c r="G6" s="29"/>
      <c r="H6" s="29"/>
      <c r="IN6" s="24" t="s">
        <v>27</v>
      </c>
    </row>
    <row r="7" spans="1:248" ht="29.25" customHeight="1" thickBot="1" thickTop="1">
      <c r="A7" s="27"/>
      <c r="B7" s="27"/>
      <c r="C7" s="27"/>
      <c r="D7" s="27"/>
      <c r="E7" s="93"/>
      <c r="F7" s="94"/>
      <c r="G7" s="94"/>
      <c r="H7" s="95"/>
      <c r="IN7" s="24" t="s">
        <v>28</v>
      </c>
    </row>
    <row r="8" spans="1:248" ht="29.25" customHeight="1" thickBot="1" thickTop="1">
      <c r="A8" s="27"/>
      <c r="B8" s="27"/>
      <c r="C8" s="27"/>
      <c r="D8" s="27"/>
      <c r="E8" s="85" t="s">
        <v>107</v>
      </c>
      <c r="F8" s="86"/>
      <c r="G8" s="86"/>
      <c r="H8" s="87"/>
      <c r="IN8" s="24" t="s">
        <v>29</v>
      </c>
    </row>
    <row r="9" spans="1:248" ht="29.25" customHeight="1" thickBot="1" thickTop="1">
      <c r="A9" s="27"/>
      <c r="B9" s="27"/>
      <c r="C9" s="27"/>
      <c r="D9" s="27"/>
      <c r="E9" s="88"/>
      <c r="F9" s="89"/>
      <c r="G9" s="89"/>
      <c r="H9" s="90"/>
      <c r="IN9" s="24" t="s">
        <v>30</v>
      </c>
    </row>
    <row r="10" spans="1:8" ht="63" customHeight="1" thickTop="1">
      <c r="A10" s="27"/>
      <c r="B10" s="27"/>
      <c r="C10" s="27"/>
      <c r="D10" s="27"/>
      <c r="E10" s="30"/>
      <c r="F10" s="31"/>
      <c r="G10" s="31"/>
      <c r="H10" s="31"/>
    </row>
    <row r="11" spans="1:8" ht="63" customHeight="1">
      <c r="A11" s="27"/>
      <c r="B11" s="27"/>
      <c r="C11" s="27"/>
      <c r="D11" s="27"/>
      <c r="E11" s="27"/>
      <c r="F11" s="27"/>
      <c r="G11" s="27"/>
      <c r="H11" s="32"/>
    </row>
    <row r="12" spans="1:8" ht="33" customHeight="1">
      <c r="A12" s="27"/>
      <c r="B12" s="27"/>
      <c r="C12" s="27"/>
      <c r="D12" s="27"/>
      <c r="E12" s="33"/>
      <c r="F12" s="34"/>
      <c r="G12" s="34"/>
      <c r="H12" s="34"/>
    </row>
    <row r="13" spans="1:8" ht="24" customHeight="1">
      <c r="A13" s="35" t="s">
        <v>59</v>
      </c>
      <c r="B13" s="35"/>
      <c r="C13" s="27"/>
      <c r="D13" s="27"/>
      <c r="E13" s="27"/>
      <c r="F13" s="27"/>
      <c r="G13" s="27"/>
      <c r="H13" s="56" t="s">
        <v>60</v>
      </c>
    </row>
    <row r="14" spans="1:8" ht="24" customHeight="1">
      <c r="A14" s="27" t="s">
        <v>61</v>
      </c>
      <c r="B14" s="27"/>
      <c r="C14" s="27"/>
      <c r="D14" s="27"/>
      <c r="E14" s="27"/>
      <c r="F14" s="27"/>
      <c r="G14" s="27"/>
      <c r="H14" s="36"/>
    </row>
    <row r="15" spans="1:8" ht="22.5" customHeight="1">
      <c r="A15" s="27" t="s">
        <v>62</v>
      </c>
      <c r="B15" s="27"/>
      <c r="C15" s="27"/>
      <c r="D15" s="27"/>
      <c r="E15" s="27"/>
      <c r="F15" s="27"/>
      <c r="G15" s="27"/>
      <c r="H15" s="36"/>
    </row>
    <row r="16" spans="1:8" ht="14.25" customHeight="1">
      <c r="A16" s="27"/>
      <c r="B16" s="27"/>
      <c r="C16" s="27"/>
      <c r="D16" s="27"/>
      <c r="E16" s="27"/>
      <c r="F16" s="27"/>
      <c r="G16" s="27"/>
      <c r="H16" s="37"/>
    </row>
    <row r="17" spans="1:8" ht="24" customHeight="1">
      <c r="A17" s="27" t="s">
        <v>88</v>
      </c>
      <c r="B17" s="38"/>
      <c r="C17" s="27" t="s">
        <v>63</v>
      </c>
      <c r="D17" s="38"/>
      <c r="E17" s="27" t="s">
        <v>64</v>
      </c>
      <c r="F17" s="27"/>
      <c r="G17" s="27"/>
      <c r="H17" s="37"/>
    </row>
    <row r="18" spans="1:8" ht="24" customHeight="1">
      <c r="A18" s="27" t="s">
        <v>89</v>
      </c>
      <c r="B18" s="27"/>
      <c r="C18" s="27"/>
      <c r="D18" s="27"/>
      <c r="E18" s="27"/>
      <c r="F18" s="27"/>
      <c r="G18" s="27"/>
      <c r="H18" s="36"/>
    </row>
    <row r="19" spans="1:8" ht="24" customHeight="1">
      <c r="A19" s="27" t="s">
        <v>90</v>
      </c>
      <c r="B19" s="27"/>
      <c r="C19" s="27"/>
      <c r="D19" s="27"/>
      <c r="E19" s="27"/>
      <c r="F19" s="27"/>
      <c r="G19" s="27"/>
      <c r="H19" s="36"/>
    </row>
    <row r="20" spans="1:8" ht="12.75" customHeight="1">
      <c r="A20" s="27"/>
      <c r="B20" s="27"/>
      <c r="C20" s="27"/>
      <c r="D20" s="27"/>
      <c r="E20" s="27"/>
      <c r="F20" s="27"/>
      <c r="G20" s="27"/>
      <c r="H20" s="37"/>
    </row>
    <row r="21" spans="1:8" ht="24" customHeight="1">
      <c r="A21" s="35" t="s">
        <v>65</v>
      </c>
      <c r="B21" s="27"/>
      <c r="C21" s="27"/>
      <c r="D21" s="27"/>
      <c r="E21" s="27"/>
      <c r="F21" s="27"/>
      <c r="G21" s="27"/>
      <c r="H21" s="37"/>
    </row>
    <row r="22" spans="1:8" ht="24" customHeight="1">
      <c r="A22" s="35" t="s">
        <v>91</v>
      </c>
      <c r="B22" s="27"/>
      <c r="C22" s="27"/>
      <c r="D22" s="27"/>
      <c r="E22" s="27"/>
      <c r="F22" s="27"/>
      <c r="G22" s="27"/>
      <c r="H22" s="37"/>
    </row>
    <row r="23" spans="1:8" ht="24" customHeight="1">
      <c r="A23" s="35" t="s">
        <v>66</v>
      </c>
      <c r="B23" s="27"/>
      <c r="C23" s="27"/>
      <c r="D23" s="27"/>
      <c r="E23" s="27"/>
      <c r="F23" s="27"/>
      <c r="G23" s="27"/>
      <c r="H23" s="37"/>
    </row>
    <row r="24" spans="1:8" ht="15" customHeight="1">
      <c r="A24" s="35"/>
      <c r="B24" s="27"/>
      <c r="C24" s="37" t="s">
        <v>40</v>
      </c>
      <c r="D24" s="27"/>
      <c r="E24" s="27"/>
      <c r="F24" s="27"/>
      <c r="G24" s="27"/>
      <c r="H24" s="37"/>
    </row>
    <row r="25" spans="1:8" ht="24" customHeight="1">
      <c r="A25" s="35" t="s">
        <v>93</v>
      </c>
      <c r="B25" s="45" t="s">
        <v>37</v>
      </c>
      <c r="C25" s="44"/>
      <c r="D25" s="27" t="s">
        <v>39</v>
      </c>
      <c r="E25" s="27"/>
      <c r="F25" s="27"/>
      <c r="G25" s="27"/>
      <c r="H25" s="37"/>
    </row>
    <row r="26" spans="1:8" ht="48.75" customHeight="1">
      <c r="A26" s="48" t="s">
        <v>85</v>
      </c>
      <c r="B26" s="27"/>
      <c r="C26" s="46" t="s">
        <v>38</v>
      </c>
      <c r="D26" s="27"/>
      <c r="E26" s="27"/>
      <c r="F26" s="27"/>
      <c r="G26" s="27"/>
      <c r="H26" s="37"/>
    </row>
    <row r="27" spans="1:8" ht="24" customHeight="1">
      <c r="A27" s="27" t="s">
        <v>94</v>
      </c>
      <c r="B27" s="39"/>
      <c r="C27" s="27" t="s">
        <v>67</v>
      </c>
      <c r="D27" s="39"/>
      <c r="E27" s="27" t="s">
        <v>69</v>
      </c>
      <c r="F27" s="39"/>
      <c r="G27" s="27" t="s">
        <v>70</v>
      </c>
      <c r="H27" s="50">
        <f>IF(B17&gt;0,H18*2,0)</f>
        <v>0</v>
      </c>
    </row>
    <row r="28" spans="1:8" ht="24" customHeight="1">
      <c r="A28" s="27" t="s">
        <v>95</v>
      </c>
      <c r="B28" s="39"/>
      <c r="C28" s="27" t="s">
        <v>68</v>
      </c>
      <c r="D28" s="39"/>
      <c r="E28" s="27" t="s">
        <v>71</v>
      </c>
      <c r="F28" s="39"/>
      <c r="G28" s="27" t="s">
        <v>72</v>
      </c>
      <c r="H28" s="50">
        <f>IF(B17&gt;0,H19*2,0)</f>
        <v>0</v>
      </c>
    </row>
    <row r="29" spans="1:8" ht="18" customHeight="1">
      <c r="A29" s="27"/>
      <c r="B29" s="27"/>
      <c r="C29" s="27"/>
      <c r="D29" s="27"/>
      <c r="E29" s="27"/>
      <c r="F29" s="27"/>
      <c r="G29" s="27"/>
      <c r="H29" s="27"/>
    </row>
    <row r="30" spans="1:8" ht="24" customHeight="1">
      <c r="A30" s="35" t="s">
        <v>73</v>
      </c>
      <c r="B30" s="27"/>
      <c r="C30" s="27"/>
      <c r="D30" s="27"/>
      <c r="E30" s="27"/>
      <c r="F30" s="27"/>
      <c r="G30" s="27"/>
      <c r="H30" s="27"/>
    </row>
    <row r="31" spans="1:8" ht="24" customHeight="1">
      <c r="A31" s="27" t="s">
        <v>74</v>
      </c>
      <c r="B31" s="27" t="s">
        <v>75</v>
      </c>
      <c r="C31" s="27"/>
      <c r="D31" s="39"/>
      <c r="E31" s="27"/>
      <c r="F31" s="27"/>
      <c r="G31" s="27"/>
      <c r="H31" s="27"/>
    </row>
    <row r="32" spans="1:8" ht="24" customHeight="1">
      <c r="A32" s="27" t="s">
        <v>92</v>
      </c>
      <c r="B32" s="27" t="s">
        <v>76</v>
      </c>
      <c r="C32" s="27"/>
      <c r="D32" s="39"/>
      <c r="E32" s="27"/>
      <c r="F32" s="27"/>
      <c r="G32" s="27"/>
      <c r="H32" s="51"/>
    </row>
    <row r="33" spans="1:8" ht="24" customHeight="1">
      <c r="A33" s="27" t="s">
        <v>108</v>
      </c>
      <c r="B33" s="27"/>
      <c r="C33" s="27"/>
      <c r="D33" s="27"/>
      <c r="E33" s="27"/>
      <c r="F33" s="27"/>
      <c r="G33" s="27"/>
      <c r="H33" s="51"/>
    </row>
    <row r="34" spans="1:8" ht="24" customHeight="1">
      <c r="A34" s="45">
        <f>IF(B17&gt;0,"Pour ce table îlot nous recommandons","")</f>
      </c>
      <c r="B34" s="49">
        <f>+H35</f>
        <v>0</v>
      </c>
      <c r="C34" s="27">
        <f>IF(B17&gt;0,"paquets de fixations pour montage du bord","")</f>
      </c>
      <c r="D34" s="27"/>
      <c r="E34" s="27"/>
      <c r="F34" s="27"/>
      <c r="G34" s="27"/>
      <c r="H34" s="51">
        <f>SUM(H27+H28)</f>
        <v>0</v>
      </c>
    </row>
    <row r="35" spans="1:8" ht="24" customHeight="1">
      <c r="A35" s="27" t="s">
        <v>77</v>
      </c>
      <c r="B35" s="27"/>
      <c r="C35" s="27"/>
      <c r="D35" s="27"/>
      <c r="E35" s="27"/>
      <c r="F35" s="27"/>
      <c r="G35" s="27"/>
      <c r="H35" s="52">
        <f>SUM(H34/1000)</f>
        <v>0</v>
      </c>
    </row>
    <row r="36" spans="1:8" ht="24" customHeight="1">
      <c r="A36" s="27"/>
      <c r="B36" s="27"/>
      <c r="C36" s="27"/>
      <c r="D36" s="27"/>
      <c r="E36" s="27"/>
      <c r="F36" s="27"/>
      <c r="G36" s="27"/>
      <c r="H36" s="27"/>
    </row>
    <row r="37" spans="1:8" ht="24" customHeight="1">
      <c r="A37" s="35" t="s">
        <v>109</v>
      </c>
      <c r="B37" s="27"/>
      <c r="C37" s="27"/>
      <c r="D37" s="27"/>
      <c r="E37" s="27"/>
      <c r="F37" s="27"/>
      <c r="G37" s="27"/>
      <c r="H37" s="27"/>
    </row>
    <row r="38" spans="1:8" ht="42.75" customHeight="1">
      <c r="A38" s="48" t="s">
        <v>111</v>
      </c>
      <c r="B38" s="27"/>
      <c r="C38" s="39"/>
      <c r="D38" s="27" t="s">
        <v>110</v>
      </c>
      <c r="E38" s="27"/>
      <c r="F38" s="27"/>
      <c r="G38" s="27"/>
      <c r="H38" s="27"/>
    </row>
    <row r="39" spans="1:8" ht="24" customHeight="1">
      <c r="A39" s="27"/>
      <c r="B39" s="27"/>
      <c r="C39" s="27"/>
      <c r="D39" s="27"/>
      <c r="E39" s="27"/>
      <c r="F39" s="27"/>
      <c r="G39" s="27"/>
      <c r="H39" s="27"/>
    </row>
    <row r="40" spans="1:8" ht="24" customHeight="1">
      <c r="A40" s="35" t="s">
        <v>78</v>
      </c>
      <c r="B40" s="27"/>
      <c r="C40" s="27"/>
      <c r="D40" s="27"/>
      <c r="E40" s="27"/>
      <c r="F40" s="27"/>
      <c r="G40" s="27"/>
      <c r="H40" s="27"/>
    </row>
    <row r="41" spans="1:8" s="59" customFormat="1" ht="48.75" customHeight="1">
      <c r="A41" s="48" t="s">
        <v>79</v>
      </c>
      <c r="B41" s="57"/>
      <c r="C41" s="48" t="s">
        <v>63</v>
      </c>
      <c r="D41" s="57"/>
      <c r="E41" s="48" t="s">
        <v>64</v>
      </c>
      <c r="F41" s="48"/>
      <c r="G41" s="48"/>
      <c r="H41" s="58"/>
    </row>
    <row r="42" spans="1:8" ht="24" customHeight="1">
      <c r="A42" s="40">
        <f>IF(B41&gt;0,"Il faut commander interconnection de sécurité RK1070","")</f>
      </c>
      <c r="B42" s="27"/>
      <c r="C42" s="27"/>
      <c r="D42" s="27"/>
      <c r="E42" s="27"/>
      <c r="F42" s="27"/>
      <c r="G42" s="27"/>
      <c r="H42" s="32"/>
    </row>
    <row r="43" spans="1:8" ht="24" customHeight="1">
      <c r="A43" s="41">
        <f>IF(B41&gt;0,"Si oui, est-elle avec bouton ou avec commande manuelle ?","")</f>
      </c>
      <c r="B43" s="39"/>
      <c r="C43" s="27" t="str">
        <f>IF(B41&gt;0,"Bouton"," ")</f>
        <v> </v>
      </c>
      <c r="D43" s="39"/>
      <c r="E43" s="27" t="str">
        <f>IF(B41&gt;0,"Com. manuelle"," ")</f>
        <v> </v>
      </c>
      <c r="F43" s="39"/>
      <c r="G43" s="27" t="str">
        <f>IF(B41&gt;0,"Les deux"," ")</f>
        <v> </v>
      </c>
      <c r="H43" s="32"/>
    </row>
    <row r="44" spans="1:8" ht="48" customHeight="1">
      <c r="A44" s="48" t="s">
        <v>80</v>
      </c>
      <c r="B44" s="39"/>
      <c r="C44" s="27" t="s">
        <v>63</v>
      </c>
      <c r="D44" s="39"/>
      <c r="E44" s="27" t="s">
        <v>64</v>
      </c>
      <c r="F44" s="42"/>
      <c r="G44" s="27"/>
      <c r="H44" s="32"/>
    </row>
    <row r="45" spans="1:8" ht="24" customHeight="1">
      <c r="A45" s="40">
        <f>IF(B44&gt;0,"Il faut commander interconnection de sécurité RK1071","")</f>
      </c>
      <c r="B45" s="27"/>
      <c r="C45" s="27"/>
      <c r="D45" s="27"/>
      <c r="E45" s="27"/>
      <c r="F45" s="27"/>
      <c r="G45" s="27"/>
      <c r="H45" s="32"/>
    </row>
    <row r="46" spans="1:8" ht="24" customHeight="1">
      <c r="A46" s="41">
        <f>IF(B44&gt;0,"Si oui, sont-elles avec bouton ou avec commande manuelle ?","")</f>
      </c>
      <c r="B46" s="39"/>
      <c r="C46" s="27" t="str">
        <f>IF(B44&gt;0,"Bouton"," ")</f>
        <v> </v>
      </c>
      <c r="D46" s="39"/>
      <c r="E46" s="27" t="str">
        <f>IF(B44&gt;0,"Com. manuelle"," ")</f>
        <v> </v>
      </c>
      <c r="F46" s="39"/>
      <c r="G46" s="27" t="str">
        <f>IF(B44&gt;0,"Les deux"," ")</f>
        <v> </v>
      </c>
      <c r="H46" s="32"/>
    </row>
    <row r="47" spans="1:8" ht="48" customHeight="1">
      <c r="A47" s="48" t="s">
        <v>86</v>
      </c>
      <c r="B47" s="39"/>
      <c r="C47" s="27" t="s">
        <v>63</v>
      </c>
      <c r="D47" s="39"/>
      <c r="E47" s="27" t="s">
        <v>64</v>
      </c>
      <c r="F47" s="42"/>
      <c r="G47" s="27"/>
      <c r="H47" s="32"/>
    </row>
    <row r="48" spans="1:8" ht="24" customHeight="1">
      <c r="A48" s="40">
        <f>IF(B47&gt;0,"Il faut commander interconnection de sécurité RK1072","")</f>
      </c>
      <c r="B48" s="27"/>
      <c r="C48" s="27"/>
      <c r="D48" s="27"/>
      <c r="E48" s="27"/>
      <c r="F48" s="27"/>
      <c r="G48" s="27"/>
      <c r="H48" s="32"/>
    </row>
    <row r="49" spans="1:8" ht="24" customHeight="1">
      <c r="A49" s="41">
        <f>IF(B47&gt;0,"Si oui, est-elle avec bouton ou avec commande manuelle ?","")</f>
      </c>
      <c r="B49" s="39"/>
      <c r="C49" s="27" t="str">
        <f>IF(B47&gt;0,"Bouton"," ")</f>
        <v> </v>
      </c>
      <c r="D49" s="39"/>
      <c r="E49" s="27" t="str">
        <f>IF(B47&gt;0,"Com. manuelle"," ")</f>
        <v> </v>
      </c>
      <c r="F49" s="39"/>
      <c r="G49" s="27" t="str">
        <f>IF(B47&gt;0,"Les deux"," ")</f>
        <v> </v>
      </c>
      <c r="H49" s="32"/>
    </row>
    <row r="50" spans="1:8" ht="47.25" customHeight="1">
      <c r="A50" s="48" t="s">
        <v>81</v>
      </c>
      <c r="B50" s="39"/>
      <c r="C50" s="27" t="s">
        <v>63</v>
      </c>
      <c r="D50" s="39"/>
      <c r="E50" s="27" t="s">
        <v>64</v>
      </c>
      <c r="F50" s="42"/>
      <c r="G50" s="27"/>
      <c r="H50" s="32"/>
    </row>
    <row r="51" spans="1:8" ht="24" customHeight="1">
      <c r="A51" s="40">
        <f>IF(B50&gt;0,"Il faut commander interconnection de sécurité RK1075","")</f>
      </c>
      <c r="B51" s="27"/>
      <c r="C51" s="27"/>
      <c r="D51" s="27"/>
      <c r="E51" s="27"/>
      <c r="F51" s="27"/>
      <c r="G51" s="27"/>
      <c r="H51" s="32"/>
    </row>
    <row r="52" spans="1:8" ht="24" customHeight="1">
      <c r="A52" s="41">
        <f>IF(B50&gt;0,"Si oui, sont-elles avec bouton ou avec commande manuelle ?","")</f>
      </c>
      <c r="B52" s="39"/>
      <c r="C52" s="27" t="str">
        <f>IF(B50&gt;0,"Bouton"," ")</f>
        <v> </v>
      </c>
      <c r="D52" s="39"/>
      <c r="E52" s="27" t="str">
        <f>IF(B50&gt;0,"Com. manuelle"," ")</f>
        <v> </v>
      </c>
      <c r="F52" s="39"/>
      <c r="G52" s="27" t="str">
        <f>IF(B50&gt;0,"Les deux"," ")</f>
        <v> </v>
      </c>
      <c r="H52" s="32"/>
    </row>
    <row r="53" spans="1:8" ht="24" customHeight="1">
      <c r="A53" s="27"/>
      <c r="B53" s="27"/>
      <c r="C53" s="27"/>
      <c r="D53" s="27"/>
      <c r="E53" s="27"/>
      <c r="F53" s="27"/>
      <c r="G53" s="27"/>
      <c r="H53" s="27"/>
    </row>
    <row r="54" spans="1:8" ht="24" customHeight="1">
      <c r="A54" s="35" t="s">
        <v>82</v>
      </c>
      <c r="B54" s="27"/>
      <c r="C54" s="27"/>
      <c r="D54" s="27"/>
      <c r="E54" s="27"/>
      <c r="F54" s="27"/>
      <c r="G54" s="27"/>
      <c r="H54" s="27"/>
    </row>
    <row r="55" spans="1:8" ht="24" customHeight="1">
      <c r="A55" s="35" t="s">
        <v>83</v>
      </c>
      <c r="B55" s="27"/>
      <c r="C55" s="27"/>
      <c r="D55" s="27"/>
      <c r="E55" s="27"/>
      <c r="F55" s="27"/>
      <c r="G55" s="27"/>
      <c r="H55" s="27"/>
    </row>
    <row r="56" spans="1:8" ht="24" customHeight="1">
      <c r="A56" s="27"/>
      <c r="B56" s="27"/>
      <c r="C56" s="27"/>
      <c r="D56" s="27"/>
      <c r="E56" s="27"/>
      <c r="F56" s="27"/>
      <c r="G56" s="27"/>
      <c r="H56" s="27"/>
    </row>
    <row r="57" spans="1:8" ht="24" customHeight="1">
      <c r="A57" s="27" t="s">
        <v>84</v>
      </c>
      <c r="B57" s="27"/>
      <c r="C57" s="27"/>
      <c r="D57" s="27"/>
      <c r="E57" s="27"/>
      <c r="F57" s="27"/>
      <c r="G57" s="27"/>
      <c r="H57" s="27"/>
    </row>
    <row r="58" spans="1:8" ht="24" customHeight="1">
      <c r="A58" s="76"/>
      <c r="B58" s="77"/>
      <c r="C58" s="77"/>
      <c r="D58" s="77"/>
      <c r="E58" s="77"/>
      <c r="F58" s="77"/>
      <c r="G58" s="77"/>
      <c r="H58" s="78"/>
    </row>
    <row r="59" spans="1:8" ht="24" customHeight="1">
      <c r="A59" s="69"/>
      <c r="B59" s="70"/>
      <c r="C59" s="70"/>
      <c r="D59" s="70"/>
      <c r="E59" s="70"/>
      <c r="F59" s="70"/>
      <c r="G59" s="70"/>
      <c r="H59" s="71"/>
    </row>
    <row r="60" spans="1:8" ht="24" customHeight="1">
      <c r="A60" s="69"/>
      <c r="B60" s="70"/>
      <c r="C60" s="70"/>
      <c r="D60" s="70"/>
      <c r="E60" s="70"/>
      <c r="F60" s="70"/>
      <c r="G60" s="70"/>
      <c r="H60" s="71"/>
    </row>
    <row r="61" spans="1:8" ht="24" customHeight="1">
      <c r="A61" s="69"/>
      <c r="B61" s="70"/>
      <c r="C61" s="70"/>
      <c r="D61" s="70"/>
      <c r="E61" s="70"/>
      <c r="F61" s="70"/>
      <c r="G61" s="70"/>
      <c r="H61" s="71"/>
    </row>
    <row r="62" spans="1:8" ht="24" customHeight="1">
      <c r="A62" s="69"/>
      <c r="B62" s="70"/>
      <c r="C62" s="70"/>
      <c r="D62" s="70"/>
      <c r="E62" s="70"/>
      <c r="F62" s="70"/>
      <c r="G62" s="70"/>
      <c r="H62" s="71"/>
    </row>
    <row r="63" spans="1:8" ht="24" customHeight="1">
      <c r="A63" s="79"/>
      <c r="B63" s="80"/>
      <c r="C63" s="80"/>
      <c r="D63" s="80"/>
      <c r="E63" s="80"/>
      <c r="F63" s="80"/>
      <c r="G63" s="80"/>
      <c r="H63" s="81"/>
    </row>
    <row r="64" spans="1:8" ht="24" customHeight="1">
      <c r="A64" s="43"/>
      <c r="B64" s="43"/>
      <c r="C64" s="43"/>
      <c r="D64" s="43"/>
      <c r="E64" s="43"/>
      <c r="F64" s="43"/>
      <c r="G64" s="43"/>
      <c r="H64" s="43"/>
    </row>
    <row r="65" spans="1:8" ht="24" customHeight="1">
      <c r="A65" s="75" t="s">
        <v>99</v>
      </c>
      <c r="B65" s="75"/>
      <c r="C65" s="75"/>
      <c r="D65" s="75"/>
      <c r="E65" s="75"/>
      <c r="F65" s="75"/>
      <c r="G65" s="75"/>
      <c r="H65" s="75"/>
    </row>
  </sheetData>
  <sheetProtection password="DF97" sheet="1"/>
  <mergeCells count="15">
    <mergeCell ref="E9:H9"/>
    <mergeCell ref="A1:H1"/>
    <mergeCell ref="A2:H2"/>
    <mergeCell ref="E7:H7"/>
    <mergeCell ref="F3:H3"/>
    <mergeCell ref="A61:H61"/>
    <mergeCell ref="F4:H4"/>
    <mergeCell ref="A65:H65"/>
    <mergeCell ref="A58:H58"/>
    <mergeCell ref="A59:H59"/>
    <mergeCell ref="A63:H63"/>
    <mergeCell ref="A60:H60"/>
    <mergeCell ref="F5:H5"/>
    <mergeCell ref="A62:H62"/>
    <mergeCell ref="E8:H8"/>
  </mergeCells>
  <conditionalFormatting sqref="B34">
    <cfRule type="cellIs" priority="1" dxfId="0" operator="equal" stopIfTrue="1">
      <formula>0</formula>
    </cfRule>
  </conditionalFormatting>
  <printOptions horizontalCentered="1" verticalCentered="1"/>
  <pageMargins left="0.5511811023622047" right="0.5511811023622047" top="0.7480314960629921" bottom="0.7480314960629921" header="0.1968503937007874" footer="0"/>
  <pageSetup fitToHeight="1" fitToWidth="1" horizontalDpi="600" verticalDpi="600" orientation="portrait" paperSize="9" scale="42" r:id="rId5"/>
  <headerFooter alignWithMargins="0">
    <oddHeader>&amp;C&amp;12RK1081, RK1082, RK1083&amp;R&amp;G</oddHeader>
    <oddFooter>&amp;L&amp;12Belgique:
Tél :  03 877 04 44
pressalit@vandervoort.be&amp;C&amp;8Revised 28 Aug 2020/TRD
&amp;F&amp;R&amp;12France :
Tél: 01 56 95 19 48
fr@pressalit.com</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H72"/>
  <sheetViews>
    <sheetView zoomScale="70" zoomScaleNormal="70" workbookViewId="0" topLeftCell="A33">
      <selection activeCell="A78" sqref="A78"/>
    </sheetView>
  </sheetViews>
  <sheetFormatPr defaultColWidth="9.140625" defaultRowHeight="12.75"/>
  <cols>
    <col min="1" max="1" width="106.28125" style="1" customWidth="1"/>
    <col min="2" max="2" width="6.57421875" style="1" customWidth="1"/>
    <col min="3" max="3" width="14.8515625" style="1" customWidth="1"/>
    <col min="4" max="4" width="5.57421875" style="1" customWidth="1"/>
    <col min="5" max="5" width="21.28125" style="1" customWidth="1"/>
    <col min="6" max="6" width="6.8515625" style="1" customWidth="1"/>
    <col min="7" max="7" width="14.140625" style="1" customWidth="1"/>
    <col min="8" max="8" width="31.8515625" style="1" bestFit="1" customWidth="1"/>
    <col min="9" max="11" width="2.8515625" style="0" bestFit="1" customWidth="1"/>
  </cols>
  <sheetData>
    <row r="1" spans="1:8" ht="18">
      <c r="A1" s="110" t="s">
        <v>51</v>
      </c>
      <c r="B1" s="111"/>
      <c r="C1" s="111"/>
      <c r="D1" s="111"/>
      <c r="E1" s="111"/>
      <c r="F1" s="111"/>
      <c r="G1" s="111"/>
      <c r="H1" s="111"/>
    </row>
    <row r="2" spans="1:8" ht="18.75" thickBot="1">
      <c r="A2" s="112" t="s">
        <v>18</v>
      </c>
      <c r="B2" s="113"/>
      <c r="C2" s="113"/>
      <c r="D2" s="113"/>
      <c r="E2" s="113"/>
      <c r="F2" s="113"/>
      <c r="G2" s="113"/>
      <c r="H2" s="113"/>
    </row>
    <row r="3" spans="5:8" ht="21" customHeight="1" thickTop="1">
      <c r="E3" s="21" t="s">
        <v>1</v>
      </c>
      <c r="F3" s="118">
        <f>+'Page 2 - A remplir'!F3:H3</f>
        <v>0</v>
      </c>
      <c r="G3" s="119"/>
      <c r="H3" s="120"/>
    </row>
    <row r="4" spans="1:8" ht="21" customHeight="1">
      <c r="A4" s="60" t="s">
        <v>112</v>
      </c>
      <c r="E4" s="22" t="s">
        <v>2</v>
      </c>
      <c r="F4" s="121">
        <f>+'Page 2 - A remplir'!F4:H4</f>
        <v>0</v>
      </c>
      <c r="G4" s="122"/>
      <c r="H4" s="123"/>
    </row>
    <row r="5" spans="5:8" ht="21" customHeight="1" thickBot="1">
      <c r="E5" s="23" t="s">
        <v>19</v>
      </c>
      <c r="F5" s="124">
        <f>+'Page 2 - A remplir'!F5:H5</f>
        <v>0</v>
      </c>
      <c r="G5" s="125"/>
      <c r="H5" s="126"/>
    </row>
    <row r="6" spans="5:8" ht="14.25" thickBot="1" thickTop="1">
      <c r="E6" s="115" t="s">
        <v>21</v>
      </c>
      <c r="F6" s="116"/>
      <c r="G6" s="116"/>
      <c r="H6" s="117"/>
    </row>
    <row r="7" spans="5:8" ht="42.75" customHeight="1" thickBot="1" thickTop="1">
      <c r="E7" s="85" t="s">
        <v>15</v>
      </c>
      <c r="F7" s="86"/>
      <c r="G7" s="86"/>
      <c r="H7" s="114"/>
    </row>
    <row r="8" spans="5:8" ht="28.5" thickBot="1" thickTop="1">
      <c r="E8" s="108">
        <f>+'Page 2 - A remplir'!E9:H9</f>
        <v>0</v>
      </c>
      <c r="F8" s="109"/>
      <c r="G8" s="109"/>
      <c r="H8" s="109"/>
    </row>
    <row r="9" ht="17.25" customHeight="1" thickTop="1">
      <c r="H9" s="2"/>
    </row>
    <row r="10" ht="17.25" customHeight="1">
      <c r="H10" s="2"/>
    </row>
    <row r="11" ht="17.25" customHeight="1">
      <c r="H11" s="2"/>
    </row>
    <row r="12" ht="17.25" customHeight="1">
      <c r="H12" s="2"/>
    </row>
    <row r="13" ht="17.25" customHeight="1">
      <c r="H13" s="2"/>
    </row>
    <row r="14" ht="17.25" customHeight="1">
      <c r="H14" s="2"/>
    </row>
    <row r="15" ht="17.25" customHeight="1">
      <c r="H15" s="2"/>
    </row>
    <row r="16" ht="17.25" customHeight="1">
      <c r="H16" s="2"/>
    </row>
    <row r="17" ht="17.25" customHeight="1">
      <c r="H17" s="2"/>
    </row>
    <row r="18" spans="1:8" s="16" customFormat="1" ht="21.75" customHeight="1">
      <c r="A18" s="13" t="s">
        <v>0</v>
      </c>
      <c r="B18" s="13"/>
      <c r="C18" s="14"/>
      <c r="D18" s="14"/>
      <c r="E18" s="14"/>
      <c r="F18" s="14"/>
      <c r="G18" s="14"/>
      <c r="H18" s="15" t="s">
        <v>20</v>
      </c>
    </row>
    <row r="19" spans="1:8" s="16" customFormat="1" ht="21.75" customHeight="1">
      <c r="A19" s="14"/>
      <c r="B19" s="14"/>
      <c r="C19" s="14"/>
      <c r="D19" s="14"/>
      <c r="E19" s="14"/>
      <c r="F19" s="14"/>
      <c r="G19" s="14"/>
      <c r="H19" s="14"/>
    </row>
    <row r="20" spans="1:8" s="16" customFormat="1" ht="21.75" customHeight="1">
      <c r="A20" s="14" t="s">
        <v>45</v>
      </c>
      <c r="B20" s="14"/>
      <c r="C20" s="14"/>
      <c r="D20" s="14"/>
      <c r="E20" s="14"/>
      <c r="F20" s="14"/>
      <c r="G20" s="14"/>
      <c r="H20" s="5">
        <f>+IF(('Page 2 - A remplir'!H14&gt;=1000)*('Page 2 - A remplir'!H14&lt;=1399),'Page 2 - A remplir'!H14-200,IF(('Page 2 - A remplir'!H14&gt;=1400)*('Page 2 - A remplir'!H14&lt;=2000),'Page 2 - A remplir'!H14-520,IF(('Page 2 - A remplir'!H14&gt;=2001)*('Page 2 - A remplir'!H14&lt;=3000),'Page 2 - A remplir'!H14-920,'Page 2 - A remplir'!H14)))</f>
        <v>0</v>
      </c>
    </row>
    <row r="21" spans="1:8" s="16" customFormat="1" ht="23.25" customHeight="1">
      <c r="A21" s="14" t="s">
        <v>46</v>
      </c>
      <c r="B21" s="14"/>
      <c r="C21" s="14"/>
      <c r="D21" s="14"/>
      <c r="E21" s="14"/>
      <c r="F21" s="14"/>
      <c r="G21" s="14"/>
      <c r="H21" s="5">
        <f>SUM(+'Page 2 - A remplir'!H15-140)</f>
        <v>-140</v>
      </c>
    </row>
    <row r="22" spans="1:8" s="16" customFormat="1" ht="38.25" customHeight="1">
      <c r="A22" s="14"/>
      <c r="B22" s="14"/>
      <c r="C22" s="14"/>
      <c r="D22" s="14"/>
      <c r="E22" s="14"/>
      <c r="F22" s="14"/>
      <c r="G22" s="14"/>
      <c r="H22" s="66" t="s">
        <v>100</v>
      </c>
    </row>
    <row r="23" spans="1:8" s="16" customFormat="1" ht="21.75" customHeight="1">
      <c r="A23" s="14" t="s">
        <v>5</v>
      </c>
      <c r="B23" s="5">
        <f>+'Page 2 - A remplir'!B17</f>
        <v>0</v>
      </c>
      <c r="C23" s="14" t="s">
        <v>3</v>
      </c>
      <c r="D23" s="5">
        <f>+'Page 2 - A remplir'!D17</f>
        <v>0</v>
      </c>
      <c r="E23" s="14" t="s">
        <v>4</v>
      </c>
      <c r="F23" s="14"/>
      <c r="G23" s="14"/>
      <c r="H23" s="17"/>
    </row>
    <row r="24" spans="1:8" s="16" customFormat="1" ht="21.75" customHeight="1">
      <c r="A24" s="14"/>
      <c r="B24" s="14"/>
      <c r="C24" s="14"/>
      <c r="D24" s="14"/>
      <c r="E24" s="14"/>
      <c r="F24" s="14"/>
      <c r="G24" s="14"/>
      <c r="H24" s="17"/>
    </row>
    <row r="25" spans="1:8" s="16" customFormat="1" ht="21.75" customHeight="1">
      <c r="A25" s="14" t="s">
        <v>6</v>
      </c>
      <c r="B25" s="14"/>
      <c r="C25" s="14"/>
      <c r="D25" s="14"/>
      <c r="E25" s="14"/>
      <c r="F25" s="14"/>
      <c r="G25" s="14"/>
      <c r="H25" s="5">
        <f>+'Page 2 - A remplir'!H18</f>
        <v>0</v>
      </c>
    </row>
    <row r="26" spans="1:8" s="16" customFormat="1" ht="21.75" customHeight="1">
      <c r="A26" s="14" t="s">
        <v>7</v>
      </c>
      <c r="B26" s="14"/>
      <c r="C26" s="14"/>
      <c r="D26" s="14"/>
      <c r="E26" s="14"/>
      <c r="F26" s="14"/>
      <c r="G26" s="14"/>
      <c r="H26" s="5">
        <f>+'Page 2 - A remplir'!H19</f>
        <v>0</v>
      </c>
    </row>
    <row r="27" spans="1:8" s="16" customFormat="1" ht="16.5" customHeight="1">
      <c r="A27" s="14"/>
      <c r="B27" s="27"/>
      <c r="C27" s="37">
        <f>IF(B30&gt;0,"W",IF(D30&gt;0,"W",""))</f>
      </c>
      <c r="D27" s="27"/>
      <c r="E27" s="14"/>
      <c r="F27" s="14"/>
      <c r="G27" s="14"/>
      <c r="H27" s="28"/>
    </row>
    <row r="28" spans="1:8" s="16" customFormat="1" ht="25.5" customHeight="1">
      <c r="A28" s="13" t="s">
        <v>8</v>
      </c>
      <c r="B28" s="45">
        <f>IF(B32&gt;0,"X",IF(D32&gt;0,"X",""))</f>
      </c>
      <c r="C28" s="47"/>
      <c r="D28" s="27">
        <f>IF(B32&gt;0,"Z",IF(F32&gt;0,"Z",""))</f>
      </c>
      <c r="E28" s="14"/>
      <c r="F28" s="14"/>
      <c r="G28" s="14"/>
      <c r="H28" s="17"/>
    </row>
    <row r="29" spans="1:8" s="16" customFormat="1" ht="17.25" customHeight="1">
      <c r="A29" s="14" t="s">
        <v>47</v>
      </c>
      <c r="B29" s="27"/>
      <c r="C29" s="46">
        <f>IF(B30&gt;0,"Y",IF(F30&gt;0,"Y",""))</f>
      </c>
      <c r="D29" s="27"/>
      <c r="E29" s="14"/>
      <c r="F29" s="14"/>
      <c r="G29" s="14"/>
      <c r="H29" s="15" t="s">
        <v>14</v>
      </c>
    </row>
    <row r="30" spans="1:8" s="16" customFormat="1" ht="17.25" customHeight="1">
      <c r="A30" s="14" t="s">
        <v>96</v>
      </c>
      <c r="B30" s="5">
        <f>+'Page 2 - A remplir'!B27</f>
        <v>0</v>
      </c>
      <c r="C30" s="14" t="s">
        <v>36</v>
      </c>
      <c r="D30" s="5">
        <f>+'Page 2 - A remplir'!D27</f>
        <v>0</v>
      </c>
      <c r="E30" s="14" t="s">
        <v>41</v>
      </c>
      <c r="F30" s="5">
        <f>+'Page 2 - A remplir'!F27</f>
        <v>0</v>
      </c>
      <c r="G30" s="14" t="s">
        <v>42</v>
      </c>
      <c r="H30" s="5">
        <f>IF((B30=0)*(D30=0)*(F30=0),"",IF((B30&gt;0)*(B23&gt;0),H25-40,IF((D30&gt;0)*(B23&gt;0),H25-40,IF((F30&gt;0)*(B23&gt;0),H25-40,'Page 2 - A remplir'!H14-50))))</f>
      </c>
    </row>
    <row r="31" spans="1:8" s="16" customFormat="1" ht="17.25" customHeight="1">
      <c r="A31" s="14"/>
      <c r="B31" s="18"/>
      <c r="C31" s="14"/>
      <c r="D31" s="18"/>
      <c r="E31" s="14"/>
      <c r="F31" s="14"/>
      <c r="G31" s="14"/>
      <c r="H31" s="20" t="s">
        <v>13</v>
      </c>
    </row>
    <row r="32" spans="1:8" s="16" customFormat="1" ht="17.25" customHeight="1">
      <c r="A32" s="14" t="s">
        <v>97</v>
      </c>
      <c r="B32" s="5">
        <f>+'Page 2 - A remplir'!B28</f>
        <v>0</v>
      </c>
      <c r="C32" s="14" t="s">
        <v>36</v>
      </c>
      <c r="D32" s="5">
        <f>+'Page 2 - A remplir'!D28</f>
        <v>0</v>
      </c>
      <c r="E32" s="14" t="s">
        <v>43</v>
      </c>
      <c r="F32" s="5">
        <f>+'Page 2 - A remplir'!F28</f>
        <v>0</v>
      </c>
      <c r="G32" s="14" t="s">
        <v>44</v>
      </c>
      <c r="H32" s="5">
        <f>IF((B32=0)*(D32=0)*(F32=0),"",IF((B32&gt;0)*(B23&gt;0),H26-40,IF((D32&gt;0)*(B23&gt;0),H26-40,IF((F32&gt;0)*(B23&gt;0),H26-40,'Page 2 - A remplir'!H15-50))))</f>
      </c>
    </row>
    <row r="33" spans="1:7" s="16" customFormat="1" ht="17.25" customHeight="1">
      <c r="A33" s="14"/>
      <c r="B33" s="14"/>
      <c r="C33" s="14"/>
      <c r="D33" s="14"/>
      <c r="E33" s="14"/>
      <c r="F33" s="14"/>
      <c r="G33" s="53" t="s">
        <v>48</v>
      </c>
    </row>
    <row r="34" spans="1:8" s="16" customFormat="1" ht="17.25" customHeight="1">
      <c r="A34" s="13" t="s">
        <v>9</v>
      </c>
      <c r="B34" s="14"/>
      <c r="C34" s="14"/>
      <c r="D34" s="14"/>
      <c r="E34" s="14"/>
      <c r="F34" s="14"/>
      <c r="G34" s="14"/>
      <c r="H34" s="14"/>
    </row>
    <row r="35" spans="1:8" s="16" customFormat="1" ht="17.25" customHeight="1">
      <c r="A35" s="14" t="s">
        <v>49</v>
      </c>
      <c r="B35" s="14" t="s">
        <v>50</v>
      </c>
      <c r="C35" s="14"/>
      <c r="D35" s="5">
        <f>+'Page 2 - A remplir'!D31</f>
        <v>0</v>
      </c>
      <c r="E35" s="14"/>
      <c r="F35" s="14"/>
      <c r="G35" s="14"/>
      <c r="H35" s="18"/>
    </row>
    <row r="36" spans="1:8" s="16" customFormat="1" ht="17.25" customHeight="1">
      <c r="A36" s="14" t="s">
        <v>10</v>
      </c>
      <c r="B36" s="14" t="s">
        <v>11</v>
      </c>
      <c r="C36" s="14"/>
      <c r="D36" s="5">
        <f>+'Page 2 - A remplir'!D32</f>
        <v>0</v>
      </c>
      <c r="E36" s="14"/>
      <c r="F36" s="14"/>
      <c r="G36" s="14"/>
      <c r="H36" s="13" t="str">
        <f>IF(D36&gt;0,"HUSK SARGBESLAG"," ")</f>
        <v> </v>
      </c>
    </row>
    <row r="37" spans="1:8" s="16" customFormat="1" ht="17.25" customHeight="1">
      <c r="A37" s="13"/>
      <c r="B37" s="14"/>
      <c r="C37" s="14"/>
      <c r="D37" s="14"/>
      <c r="E37" s="14"/>
      <c r="F37" s="14"/>
      <c r="G37" s="14"/>
      <c r="H37" s="14"/>
    </row>
    <row r="38" spans="1:8" s="16" customFormat="1" ht="17.25" customHeight="1">
      <c r="A38" s="13">
        <f>IF(D23&gt;0,"DENNE BORDPLADE HAR INGEN SARG, HUSK KONTAKT MONTERET UNDER BORDPLADE","")</f>
      </c>
      <c r="B38" s="14"/>
      <c r="C38" s="14"/>
      <c r="D38" s="14"/>
      <c r="E38" s="14"/>
      <c r="F38" s="14"/>
      <c r="G38" s="14"/>
      <c r="H38" s="14"/>
    </row>
    <row r="39" spans="1:8" s="16" customFormat="1" ht="17.25" customHeight="1">
      <c r="A39" s="14"/>
      <c r="B39" s="14"/>
      <c r="C39" s="14"/>
      <c r="D39" s="14"/>
      <c r="E39" s="14"/>
      <c r="F39" s="14"/>
      <c r="G39" s="14"/>
      <c r="H39" s="14"/>
    </row>
    <row r="40" spans="1:8" s="16" customFormat="1" ht="17.25" customHeight="1">
      <c r="A40" s="13" t="s">
        <v>113</v>
      </c>
      <c r="B40" s="14"/>
      <c r="C40" s="14"/>
      <c r="D40" s="14"/>
      <c r="E40" s="14"/>
      <c r="F40" s="14"/>
      <c r="G40" s="14"/>
      <c r="H40" s="14"/>
    </row>
    <row r="41" spans="1:8" s="16" customFormat="1" ht="17.25" customHeight="1">
      <c r="A41" s="14" t="s">
        <v>114</v>
      </c>
      <c r="B41" s="14"/>
      <c r="C41" s="129">
        <f>+'Page 2 - A remplir'!C38</f>
        <v>0</v>
      </c>
      <c r="D41" s="14" t="s">
        <v>110</v>
      </c>
      <c r="E41" s="17" t="s">
        <v>115</v>
      </c>
      <c r="F41" s="130" t="s">
        <v>116</v>
      </c>
      <c r="G41" s="131"/>
      <c r="H41" s="132"/>
    </row>
    <row r="42" spans="1:8" s="16" customFormat="1" ht="17.25" customHeight="1">
      <c r="A42" s="133" t="s">
        <v>117</v>
      </c>
      <c r="B42" s="14"/>
      <c r="C42" s="14"/>
      <c r="D42" s="14"/>
      <c r="E42" s="14"/>
      <c r="F42" s="14"/>
      <c r="G42" s="14"/>
      <c r="H42" s="14"/>
    </row>
    <row r="43" spans="1:8" s="16" customFormat="1" ht="17.25" customHeight="1">
      <c r="A43" s="14"/>
      <c r="B43" s="14"/>
      <c r="C43" s="14"/>
      <c r="D43" s="14"/>
      <c r="E43" s="14"/>
      <c r="F43" s="14"/>
      <c r="G43" s="14"/>
      <c r="H43" s="14"/>
    </row>
    <row r="44" spans="1:8" s="16" customFormat="1" ht="17.25" customHeight="1">
      <c r="A44" s="13" t="s">
        <v>12</v>
      </c>
      <c r="B44" s="14"/>
      <c r="C44" s="14"/>
      <c r="D44" s="14"/>
      <c r="E44" s="14"/>
      <c r="F44" s="14"/>
      <c r="G44" s="14"/>
      <c r="H44" s="14"/>
    </row>
    <row r="45" spans="1:8" s="16" customFormat="1" ht="17.25" customHeight="1">
      <c r="A45" s="14"/>
      <c r="B45" s="14"/>
      <c r="C45" s="14"/>
      <c r="D45" s="14"/>
      <c r="E45" s="14"/>
      <c r="F45" s="14"/>
      <c r="G45" s="14"/>
      <c r="H45" s="14"/>
    </row>
    <row r="46" spans="1:8" s="16" customFormat="1" ht="17.25" customHeight="1">
      <c r="A46" s="14" t="s">
        <v>31</v>
      </c>
      <c r="B46" s="5">
        <f>+'Page 2 - A remplir'!B41</f>
        <v>0</v>
      </c>
      <c r="C46" s="14" t="s">
        <v>3</v>
      </c>
      <c r="D46" s="5">
        <f>+'Page 2 - A remplir'!D41</f>
        <v>0</v>
      </c>
      <c r="E46" s="14" t="s">
        <v>4</v>
      </c>
      <c r="F46" s="14"/>
      <c r="G46" s="14"/>
      <c r="H46" s="18"/>
    </row>
    <row r="47" spans="1:8" s="16" customFormat="1" ht="17.25" customHeight="1">
      <c r="A47" s="14">
        <f>IF(B46&gt;0,"RK1070 skal være indtastet som ordre","")</f>
      </c>
      <c r="B47" s="14"/>
      <c r="C47" s="14"/>
      <c r="D47" s="14"/>
      <c r="E47" s="14"/>
      <c r="F47" s="14"/>
      <c r="G47" s="14"/>
      <c r="H47" s="18"/>
    </row>
    <row r="48" spans="1:8" s="16" customFormat="1" ht="17.25" customHeight="1">
      <c r="A48" s="19">
        <f>IF(B46&gt;0,"Hvis ja, er den med sargkontakt eller håndbetjening?","")</f>
      </c>
      <c r="B48" s="5">
        <f>+'Page 2 - A remplir'!B43</f>
        <v>0</v>
      </c>
      <c r="C48" s="14">
        <f>IF(B46&gt;0,"Sargkontakt","")</f>
      </c>
      <c r="D48" s="5">
        <f>+'Page 2 - A remplir'!D43</f>
        <v>0</v>
      </c>
      <c r="E48" s="14">
        <f>IF(B46&gt;0,"Håndbetjening","")</f>
      </c>
      <c r="F48" s="5">
        <f>+'Page 2 - A remplir'!F43</f>
        <v>0</v>
      </c>
      <c r="G48" s="14">
        <f>IF(B46&gt;0,"Begge","")</f>
      </c>
      <c r="H48" s="18"/>
    </row>
    <row r="49" spans="1:8" s="16" customFormat="1" ht="17.25" customHeight="1">
      <c r="A49" s="19"/>
      <c r="B49" s="28"/>
      <c r="C49" s="14"/>
      <c r="D49" s="28"/>
      <c r="E49" s="14"/>
      <c r="F49" s="28"/>
      <c r="G49" s="14"/>
      <c r="H49" s="18"/>
    </row>
    <row r="50" spans="1:8" s="16" customFormat="1" ht="17.25" customHeight="1">
      <c r="A50" s="14" t="s">
        <v>32</v>
      </c>
      <c r="B50" s="5">
        <f>+'Page 2 - A remplir'!B44</f>
        <v>0</v>
      </c>
      <c r="C50" s="14" t="s">
        <v>3</v>
      </c>
      <c r="D50" s="5">
        <f>+'Page 2 - A remplir'!D44</f>
        <v>0</v>
      </c>
      <c r="E50" s="14" t="s">
        <v>4</v>
      </c>
      <c r="F50" s="14"/>
      <c r="G50" s="14"/>
      <c r="H50" s="18"/>
    </row>
    <row r="51" spans="1:8" s="16" customFormat="1" ht="17.25" customHeight="1">
      <c r="A51" s="14">
        <f>IF(B50&gt;0,"RK1071 skal være indtastet som ordre","")</f>
      </c>
      <c r="B51" s="14"/>
      <c r="C51" s="14"/>
      <c r="D51" s="14"/>
      <c r="E51" s="14"/>
      <c r="F51" s="14"/>
      <c r="G51" s="14"/>
      <c r="H51" s="18"/>
    </row>
    <row r="52" spans="1:8" s="16" customFormat="1" ht="17.25" customHeight="1">
      <c r="A52" s="19">
        <f>IF(B50&gt;0,"Hvis ja, er disse med sargkontakt eller håndbetjening?","")</f>
      </c>
      <c r="B52" s="5">
        <f>+'Page 2 - A remplir'!B46</f>
        <v>0</v>
      </c>
      <c r="C52" s="14">
        <f>IF(B50&gt;0,"Sargkontakt","")</f>
      </c>
      <c r="D52" s="5">
        <f>+'Page 2 - A remplir'!D46</f>
        <v>0</v>
      </c>
      <c r="E52" s="14">
        <f>IF(B50&gt;0,"Håndbetjening","")</f>
      </c>
      <c r="F52" s="5">
        <f>+'Page 2 - A remplir'!F46</f>
        <v>0</v>
      </c>
      <c r="G52" s="14">
        <f>IF(B50&gt;0,"Begge","")</f>
      </c>
      <c r="H52" s="18"/>
    </row>
    <row r="53" spans="1:8" s="16" customFormat="1" ht="17.25" customHeight="1">
      <c r="A53" s="19"/>
      <c r="B53" s="28"/>
      <c r="C53" s="14"/>
      <c r="D53" s="28"/>
      <c r="E53" s="14"/>
      <c r="F53" s="28"/>
      <c r="G53" s="14"/>
      <c r="H53" s="18"/>
    </row>
    <row r="54" spans="1:8" s="16" customFormat="1" ht="17.25" customHeight="1">
      <c r="A54" s="14" t="s">
        <v>33</v>
      </c>
      <c r="B54" s="5">
        <f>+'Page 2 - A remplir'!B47</f>
        <v>0</v>
      </c>
      <c r="C54" s="14" t="s">
        <v>3</v>
      </c>
      <c r="D54" s="5">
        <f>+'Page 2 - A remplir'!D47</f>
        <v>0</v>
      </c>
      <c r="E54" s="14" t="s">
        <v>4</v>
      </c>
      <c r="F54" s="14"/>
      <c r="G54" s="14"/>
      <c r="H54" s="18"/>
    </row>
    <row r="55" spans="1:8" s="16" customFormat="1" ht="17.25" customHeight="1">
      <c r="A55" s="14">
        <f>IF(B54&gt;0,"RK1072 skal være indtastet som ordre","")</f>
      </c>
      <c r="B55" s="14"/>
      <c r="C55" s="14"/>
      <c r="D55" s="14"/>
      <c r="E55" s="14"/>
      <c r="F55" s="14"/>
      <c r="G55" s="14"/>
      <c r="H55" s="18"/>
    </row>
    <row r="56" spans="1:8" s="16" customFormat="1" ht="17.25" customHeight="1">
      <c r="A56" s="19">
        <f>IF(B54&gt;0,"Hvis ja, er den med sargkontakt eller håndbetjening?","")</f>
      </c>
      <c r="B56" s="5">
        <f>+'Page 2 - A remplir'!B49</f>
        <v>0</v>
      </c>
      <c r="C56" s="14">
        <f>IF(B54&gt;0,"Sargkontakt","")</f>
      </c>
      <c r="D56" s="5">
        <f>+'Page 2 - A remplir'!D49</f>
        <v>0</v>
      </c>
      <c r="E56" s="14">
        <f>IF(B54&gt;0,"Håndbetjening","")</f>
      </c>
      <c r="F56" s="5">
        <f>+'Page 2 - A remplir'!F49</f>
        <v>0</v>
      </c>
      <c r="G56" s="14">
        <f>IF(B54&gt;0,"Begge","")</f>
      </c>
      <c r="H56" s="18"/>
    </row>
    <row r="57" spans="1:8" s="16" customFormat="1" ht="17.25" customHeight="1">
      <c r="A57" s="19"/>
      <c r="B57" s="28"/>
      <c r="C57" s="14"/>
      <c r="D57" s="28"/>
      <c r="E57" s="14"/>
      <c r="F57" s="28"/>
      <c r="G57" s="14"/>
      <c r="H57" s="18"/>
    </row>
    <row r="58" spans="1:8" s="16" customFormat="1" ht="17.25" customHeight="1">
      <c r="A58" s="14" t="s">
        <v>34</v>
      </c>
      <c r="B58" s="5">
        <f>+'Page 2 - A remplir'!B50</f>
        <v>0</v>
      </c>
      <c r="C58" s="14" t="s">
        <v>3</v>
      </c>
      <c r="D58" s="5">
        <f>+'Page 2 - A remplir'!D50</f>
        <v>0</v>
      </c>
      <c r="E58" s="14" t="s">
        <v>4</v>
      </c>
      <c r="F58" s="14"/>
      <c r="G58" s="14"/>
      <c r="H58" s="18"/>
    </row>
    <row r="59" spans="1:8" s="16" customFormat="1" ht="17.25" customHeight="1">
      <c r="A59" s="14">
        <f>IF(B58&gt;0,"RK1075 skal være indtastet som ordre","")</f>
      </c>
      <c r="B59" s="14"/>
      <c r="C59" s="14"/>
      <c r="D59" s="14"/>
      <c r="E59" s="14"/>
      <c r="F59" s="14"/>
      <c r="G59" s="14"/>
      <c r="H59" s="18"/>
    </row>
    <row r="60" spans="1:8" s="16" customFormat="1" ht="17.25" customHeight="1">
      <c r="A60" s="19">
        <f>IF(B58&gt;0,"Hvis ja, er de andre løfteenheder med sargkontakt eller håndbetjening?","")</f>
      </c>
      <c r="B60" s="5">
        <f>+'Page 2 - A remplir'!B52</f>
        <v>0</v>
      </c>
      <c r="C60" s="14">
        <f>IF(B58&gt;0,"Sargkontakt","")</f>
      </c>
      <c r="D60" s="5">
        <f>+'Page 2 - A remplir'!D52</f>
        <v>0</v>
      </c>
      <c r="E60" s="14">
        <f>IF(B58&gt;0,"Håndbetjening","")</f>
      </c>
      <c r="F60" s="5">
        <f>+'Page 2 - A remplir'!F52</f>
        <v>0</v>
      </c>
      <c r="G60" s="14">
        <f>IF(B58&gt;0,"Begge","")</f>
      </c>
      <c r="H60" s="18"/>
    </row>
    <row r="61" spans="1:8" s="16" customFormat="1" ht="17.25" customHeight="1">
      <c r="A61" s="14"/>
      <c r="B61" s="14"/>
      <c r="C61" s="14"/>
      <c r="D61" s="14"/>
      <c r="E61" s="14"/>
      <c r="F61" s="14"/>
      <c r="G61" s="14"/>
      <c r="H61" s="14"/>
    </row>
    <row r="62" spans="1:8" s="16" customFormat="1" ht="17.25" customHeight="1">
      <c r="A62" s="14" t="s">
        <v>17</v>
      </c>
      <c r="B62" s="14"/>
      <c r="C62" s="14"/>
      <c r="D62" s="14"/>
      <c r="E62" s="14"/>
      <c r="F62" s="14"/>
      <c r="G62" s="14"/>
      <c r="H62" s="14"/>
    </row>
    <row r="63" spans="1:8" s="16" customFormat="1" ht="17.25" customHeight="1">
      <c r="A63" s="14" t="s">
        <v>35</v>
      </c>
      <c r="B63" s="14"/>
      <c r="C63" s="14"/>
      <c r="D63" s="14"/>
      <c r="E63" s="14"/>
      <c r="F63" s="14"/>
      <c r="G63" s="14"/>
      <c r="H63" s="14"/>
    </row>
    <row r="64" spans="1:8" s="16" customFormat="1" ht="17.25" customHeight="1">
      <c r="A64" s="14"/>
      <c r="B64" s="14"/>
      <c r="C64" s="14"/>
      <c r="D64" s="14"/>
      <c r="E64" s="14"/>
      <c r="F64" s="14"/>
      <c r="G64" s="14"/>
      <c r="H64" s="14"/>
    </row>
    <row r="65" spans="1:8" s="16" customFormat="1" ht="25.5" customHeight="1">
      <c r="A65" s="64" t="s">
        <v>98</v>
      </c>
      <c r="B65" s="14"/>
      <c r="C65" s="14"/>
      <c r="D65" s="14"/>
      <c r="E65" s="14"/>
      <c r="F65" s="14"/>
      <c r="G65" s="14"/>
      <c r="H65" s="14"/>
    </row>
    <row r="66" spans="1:8" ht="20.25">
      <c r="A66" s="6" t="s">
        <v>16</v>
      </c>
      <c r="B66" s="7">
        <f>+F4</f>
        <v>0</v>
      </c>
      <c r="C66" s="8"/>
      <c r="D66" s="4"/>
      <c r="E66" s="4"/>
      <c r="F66" s="4"/>
      <c r="G66" s="4"/>
      <c r="H66" s="3"/>
    </row>
    <row r="67" spans="1:8" s="65" customFormat="1" ht="26.25" customHeight="1">
      <c r="A67" s="105">
        <f>+'Page 2 - A remplir'!A58:H58</f>
        <v>0</v>
      </c>
      <c r="B67" s="106"/>
      <c r="C67" s="106"/>
      <c r="D67" s="106"/>
      <c r="E67" s="106"/>
      <c r="F67" s="106"/>
      <c r="G67" s="106"/>
      <c r="H67" s="107"/>
    </row>
    <row r="68" spans="1:8" s="65" customFormat="1" ht="26.25" customHeight="1">
      <c r="A68" s="102">
        <f>+'Page 2 - A remplir'!A59:H59</f>
        <v>0</v>
      </c>
      <c r="B68" s="103"/>
      <c r="C68" s="103"/>
      <c r="D68" s="103"/>
      <c r="E68" s="103"/>
      <c r="F68" s="103"/>
      <c r="G68" s="103"/>
      <c r="H68" s="104"/>
    </row>
    <row r="69" spans="1:8" s="65" customFormat="1" ht="26.25" customHeight="1">
      <c r="A69" s="102">
        <f>+'Page 2 - A remplir'!A60:H60</f>
        <v>0</v>
      </c>
      <c r="B69" s="103"/>
      <c r="C69" s="103"/>
      <c r="D69" s="103"/>
      <c r="E69" s="103"/>
      <c r="F69" s="103"/>
      <c r="G69" s="103"/>
      <c r="H69" s="104"/>
    </row>
    <row r="70" spans="1:8" s="65" customFormat="1" ht="26.25" customHeight="1">
      <c r="A70" s="102">
        <f>+'Page 2 - A remplir'!A61:H61</f>
        <v>0</v>
      </c>
      <c r="B70" s="103"/>
      <c r="C70" s="103"/>
      <c r="D70" s="103"/>
      <c r="E70" s="103"/>
      <c r="F70" s="103"/>
      <c r="G70" s="103"/>
      <c r="H70" s="104"/>
    </row>
    <row r="71" spans="1:8" s="65" customFormat="1" ht="26.25" customHeight="1">
      <c r="A71" s="102">
        <f>+'Page 2 - A remplir'!A62:H62</f>
        <v>0</v>
      </c>
      <c r="B71" s="103"/>
      <c r="C71" s="103"/>
      <c r="D71" s="103"/>
      <c r="E71" s="103"/>
      <c r="F71" s="103"/>
      <c r="G71" s="103"/>
      <c r="H71" s="104"/>
    </row>
    <row r="72" spans="1:8" s="65" customFormat="1" ht="26.25" customHeight="1">
      <c r="A72" s="99">
        <f>+'Page 2 - A remplir'!A63:H63</f>
        <v>0</v>
      </c>
      <c r="B72" s="100"/>
      <c r="C72" s="100"/>
      <c r="D72" s="100"/>
      <c r="E72" s="100"/>
      <c r="F72" s="100"/>
      <c r="G72" s="100"/>
      <c r="H72" s="101"/>
    </row>
  </sheetData>
  <sheetProtection password="DF97" sheet="1"/>
  <mergeCells count="15">
    <mergeCell ref="F41:H41"/>
    <mergeCell ref="E8:H8"/>
    <mergeCell ref="A1:H1"/>
    <mergeCell ref="A2:H2"/>
    <mergeCell ref="E7:H7"/>
    <mergeCell ref="E6:H6"/>
    <mergeCell ref="F3:H3"/>
    <mergeCell ref="F4:H4"/>
    <mergeCell ref="F5:H5"/>
    <mergeCell ref="A72:H72"/>
    <mergeCell ref="A68:H68"/>
    <mergeCell ref="A69:H69"/>
    <mergeCell ref="A70:H70"/>
    <mergeCell ref="A71:H71"/>
    <mergeCell ref="A67:H67"/>
  </mergeCells>
  <conditionalFormatting sqref="B46 D46 B48 D48 F48 D50 B50 B52 D52 F52 D54 B54 B56 D56 F56 D58 B58 B60 D60 F60 D36 H30 F32 D32 D30 B30 B32 H20:H21 D23 B23 H25:H27 F30 H32">
    <cfRule type="cellIs" priority="10" dxfId="1" operator="lessThanOrEqual" stopIfTrue="1">
      <formula>0</formula>
    </cfRule>
  </conditionalFormatting>
  <conditionalFormatting sqref="C28">
    <cfRule type="expression" priority="8" dxfId="10" stopIfTrue="1">
      <formula>"B41&gt;0"</formula>
    </cfRule>
    <cfRule type="expression" priority="9" dxfId="10" stopIfTrue="1">
      <formula>"B41&gt;0"</formula>
    </cfRule>
  </conditionalFormatting>
  <conditionalFormatting sqref="B28">
    <cfRule type="cellIs" priority="7" dxfId="11" operator="equal" stopIfTrue="1">
      <formula>"X"</formula>
    </cfRule>
  </conditionalFormatting>
  <conditionalFormatting sqref="C27">
    <cfRule type="cellIs" priority="6" dxfId="12" operator="equal" stopIfTrue="1">
      <formula>"W"</formula>
    </cfRule>
  </conditionalFormatting>
  <conditionalFormatting sqref="D28">
    <cfRule type="cellIs" priority="5" dxfId="13" operator="equal" stopIfTrue="1">
      <formula>"Z"</formula>
    </cfRule>
  </conditionalFormatting>
  <conditionalFormatting sqref="C29">
    <cfRule type="cellIs" priority="4" dxfId="14" operator="equal" stopIfTrue="1">
      <formula>"Y"</formula>
    </cfRule>
  </conditionalFormatting>
  <conditionalFormatting sqref="D35">
    <cfRule type="cellIs" priority="2" dxfId="1" operator="lessThanOrEqual" stopIfTrue="1">
      <formula>0</formula>
    </cfRule>
  </conditionalFormatting>
  <conditionalFormatting sqref="C41">
    <cfRule type="cellIs" priority="1" dxfId="0" operator="equal" stopIfTrue="1">
      <formula>0</formula>
    </cfRule>
  </conditionalFormatting>
  <printOptions horizontalCentered="1" verticalCentered="1"/>
  <pageMargins left="0.5511811023622047" right="0.5511811023622047" top="0.7480314960629921" bottom="0.7480314960629921" header="0.1968503937007874" footer="0"/>
  <pageSetup fitToHeight="0" fitToWidth="1" horizontalDpi="600" verticalDpi="600" orientation="portrait" paperSize="9" scale="48" r:id="rId3"/>
  <headerFooter alignWithMargins="0">
    <oddHeader>&amp;C&amp;12RK1081, RK1082, RK1083&amp;R&amp;"Verdana,Normal"&amp;8&amp;G</oddHeader>
    <oddFooter>&amp;L&amp;12Belgique :
Tél :  03 877 04 44
pressalit@vandervoort.be&amp;C&amp;8Revised 28 Aug 2020/TRD
&amp;F&amp;R&amp;12France :
Tél: 01 56 95 19 48
fr@pressalit.com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Pressalit 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Danielsen</dc:creator>
  <cp:keywords/>
  <dc:description/>
  <cp:lastModifiedBy>Trine Danielsen</cp:lastModifiedBy>
  <cp:lastPrinted>2020-08-28T14:32:24Z</cp:lastPrinted>
  <dcterms:created xsi:type="dcterms:W3CDTF">2007-06-04T10:40:25Z</dcterms:created>
  <dcterms:modified xsi:type="dcterms:W3CDTF">2020-08-28T14:36:07Z</dcterms:modified>
  <cp:category/>
  <cp:version/>
  <cp:contentType/>
  <cp:contentStatus/>
</cp:coreProperties>
</file>