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995" windowHeight="11490" activeTab="0"/>
  </bookViews>
  <sheets>
    <sheet name="Seite 1 - Bitte gründlich lesen" sheetId="1" r:id="rId1"/>
    <sheet name="Seite 2 - Bitte ausfüllen" sheetId="2" r:id="rId2"/>
    <sheet name="Side 3 - Til produktionen" sheetId="3" state="hidden" r:id="rId3"/>
  </sheets>
  <externalReferences>
    <externalReference r:id="rId6"/>
  </externalReferences>
  <definedNames>
    <definedName name="Serienumre">'Seite 2 - Bitte ausfüllen'!$IN$1:$IN$9</definedName>
    <definedName name="_xlnm.Print_Area" localSheetId="0">'Seite 1 - Bitte gründlich lesen'!$A$1:$I$23</definedName>
    <definedName name="_xlnm.Print_Area" localSheetId="1">'Seite 2 - Bitte ausfüllen'!$A$1:$H$65</definedName>
    <definedName name="_xlnm.Print_Area" localSheetId="2">'Side 3 - Til produktionen'!$A$1:$H$72</definedName>
  </definedNames>
  <calcPr fullCalcOnLoad="1"/>
</workbook>
</file>

<file path=xl/comments2.xml><?xml version="1.0" encoding="utf-8"?>
<comments xmlns="http://schemas.openxmlformats.org/spreadsheetml/2006/main">
  <authors>
    <author>Trine Danielsen</author>
  </authors>
  <commentList>
    <comment ref="D32" authorId="0">
      <text>
        <r>
          <rPr>
            <sz val="12"/>
            <rFont val="Tahoma"/>
            <family val="2"/>
          </rPr>
          <t>Einen numerischen Werte eingeben; 1, 2, 3...</t>
        </r>
      </text>
    </comment>
    <comment ref="D31" authorId="0">
      <text>
        <r>
          <rPr>
            <sz val="12"/>
            <rFont val="Tahoma"/>
            <family val="2"/>
          </rPr>
          <t>Einen numerischen Werte eingeben; 1, 2, 3...</t>
        </r>
      </text>
    </comment>
  </commentList>
</comments>
</file>

<file path=xl/sharedStrings.xml><?xml version="1.0" encoding="utf-8"?>
<sst xmlns="http://schemas.openxmlformats.org/spreadsheetml/2006/main" count="137" uniqueCount="114">
  <si>
    <t>Løfteenhed til bordplade</t>
  </si>
  <si>
    <t>Kunde:</t>
  </si>
  <si>
    <t>Land:</t>
  </si>
  <si>
    <t>Ja</t>
  </si>
  <si>
    <t>Nej</t>
  </si>
  <si>
    <t>Har bordpladen sarg?</t>
  </si>
  <si>
    <t>Sarg længde (C)</t>
  </si>
  <si>
    <t>Sarg dybde (D)</t>
  </si>
  <si>
    <t>Sikkerhedsskinne (anbefales)</t>
  </si>
  <si>
    <t>Yderligere tilvalg</t>
  </si>
  <si>
    <t>Sargbeslag (RK1044) Leveres i pakker med 4 stk.</t>
  </si>
  <si>
    <t>Antal pakker:</t>
  </si>
  <si>
    <t>Supplerende oplysninger</t>
  </si>
  <si>
    <t>Dybde på skinne:</t>
  </si>
  <si>
    <t>Længde på skinne:</t>
  </si>
  <si>
    <t>Husk rigtig stikkontakt iht. pågældende land!! :</t>
  </si>
  <si>
    <t xml:space="preserve">Hvis løfteenhed til bordplade skal monteres sammen med andre højdejusterbare enheder, skal disses indbyrdes </t>
  </si>
  <si>
    <t>Indivo løfteenhed til bordplade</t>
  </si>
  <si>
    <t>Serienr.</t>
  </si>
  <si>
    <t>Produktionsmål</t>
  </si>
  <si>
    <t>Serienr. er udfyldt hvis der er flere løfteenheder på samme ordre</t>
  </si>
  <si>
    <t>002</t>
  </si>
  <si>
    <t>003</t>
  </si>
  <si>
    <t>004</t>
  </si>
  <si>
    <t>005</t>
  </si>
  <si>
    <t>006</t>
  </si>
  <si>
    <t>007</t>
  </si>
  <si>
    <t>008</t>
  </si>
  <si>
    <t>009</t>
  </si>
  <si>
    <t>010</t>
  </si>
  <si>
    <t>Skal løfteenhed fungere sammen med én løfteenhed til overskab?</t>
  </si>
  <si>
    <t>Skal løfteenhed fungere sammen med to løfteenheder til overskab?</t>
  </si>
  <si>
    <t>Skal løfteenhed fungere sammen med en anden bordløfteenhed?</t>
  </si>
  <si>
    <t>Skal løfteenhed indgå i andre kombinationer end ovennævnte?</t>
  </si>
  <si>
    <t xml:space="preserve">placering angives på tegningen. </t>
  </si>
  <si>
    <t>Ja, begge</t>
  </si>
  <si>
    <t>X</t>
  </si>
  <si>
    <t>Y</t>
  </si>
  <si>
    <t>Z</t>
  </si>
  <si>
    <t>W</t>
  </si>
  <si>
    <t>Kun W</t>
  </si>
  <si>
    <t>Kun Y</t>
  </si>
  <si>
    <t>Kun X</t>
  </si>
  <si>
    <t>Kun Z</t>
  </si>
  <si>
    <t>Længde på bordpladestel (A)</t>
  </si>
  <si>
    <t>Dybde på bordpladestel (B)</t>
  </si>
  <si>
    <t>Sikkerheden vises på tegning her til højre af bord set ovenfra:</t>
  </si>
  <si>
    <t>PLASTHJØRNE ER FRATRUKKET</t>
  </si>
  <si>
    <t>Ja, W &amp; Y</t>
  </si>
  <si>
    <t>Ja, X &amp; Z</t>
  </si>
  <si>
    <t>Generell</t>
  </si>
  <si>
    <t>Seriennr.</t>
  </si>
  <si>
    <t>INDIVO ELEKTRISCHE FREISTEHENDE HUBEINHEIT FÜR ARBEITSPLATTE</t>
  </si>
  <si>
    <t>Hubeinheit für Arbeitsplatten</t>
  </si>
  <si>
    <t>Alle Maβe in mm</t>
  </si>
  <si>
    <t>Länge der Arbeitsplatte (A)</t>
  </si>
  <si>
    <t>Tiefe der Arbeitsplatte (B)</t>
  </si>
  <si>
    <t>Hat die Arbeitsplatte Zargen?</t>
  </si>
  <si>
    <t>Nein</t>
  </si>
  <si>
    <t>Zargen Länge ( C)</t>
  </si>
  <si>
    <t>Zargen Tiefe (D)</t>
  </si>
  <si>
    <t>Der Hubeinheit wird als Standard mit Zargenschalter geliefert,</t>
  </si>
  <si>
    <t>die Zarge muss separat beim Küchenhändler bestellt werden.</t>
  </si>
  <si>
    <t>Sicherheitsschiene (wird empfohlen)</t>
  </si>
  <si>
    <t>Nur W</t>
  </si>
  <si>
    <t>Nur X</t>
  </si>
  <si>
    <t>Nur Y</t>
  </si>
  <si>
    <t>Nur Z</t>
  </si>
  <si>
    <t>Zubehör</t>
  </si>
  <si>
    <t>Zargenschalter</t>
  </si>
  <si>
    <t>Anzahl:</t>
  </si>
  <si>
    <t>Ekstra sargkontakt</t>
  </si>
  <si>
    <t>Antal:</t>
  </si>
  <si>
    <t>Beschlag zur Montage der Zarge, 4 Stück (RK1044)</t>
  </si>
  <si>
    <t>Siehe weiteres Zubehör in Katalog/Preisliste</t>
  </si>
  <si>
    <t>Zusätzliche Informationen</t>
  </si>
  <si>
    <t>Soll die Hubeinheit zusammen mit einer Hubeinheit für einen Oberschrank funktionieren?</t>
  </si>
  <si>
    <t>Soll die Hubeinheit zusammen mit zwei Hubeinheiten für Oberschränke funktionieren</t>
  </si>
  <si>
    <t>Soll die Hubeinheit zusammen mit einer andere Hubeinheit für Arbeitsplatte funktionieren?</t>
  </si>
  <si>
    <t>Soll die Hubeinheit in anderen Kombinationen als obenstehenden funktionieren?</t>
  </si>
  <si>
    <t>Wenn eine Hubeinheit für Arbeitsplatte mit anderen höhenverstellbaren Einheiten montiert werden soll, muss die</t>
  </si>
  <si>
    <t>Platzierung aller Elemente auf einer Zeichnung markiert werden.</t>
  </si>
  <si>
    <t>Kommentare an Verkauf/Produktion:</t>
  </si>
  <si>
    <t>Der Produktionsguide</t>
  </si>
  <si>
    <t>Produktionsguide</t>
  </si>
  <si>
    <t>Produktionsguide - PRODUKTIONSMÅL OG -INFO</t>
  </si>
  <si>
    <t>Die Zarge soll mindestens 70 mm sein</t>
  </si>
  <si>
    <t>Langseiten (RK1092, -93, -94)</t>
  </si>
  <si>
    <t>Enten (RK1090)</t>
  </si>
  <si>
    <t>Langsider (RK1092, -93, -94)</t>
  </si>
  <si>
    <t>Ender (RK1090)</t>
  </si>
  <si>
    <t>Bemærkninger fra Salgsafdelingen</t>
  </si>
  <si>
    <t>Wir hoffen, dass Indivo Ihre Erwartungen entsprechen. Um möglichst viele Details von unseren Kunden zu bekommen, haben wir diesen Produktionsguide erstellt, den wir Euch hier vorstellen möchten.
Der Name Indivo bezieht sich auf die individuellen Verstellmöglichkeiten der Hubeinheiten, da wir nur selten zwei gleiche Hubeinheiten produzieren. Deswegen ist es erforderlich, dass wir durch diesen Produktionsguide, so viele detaillierte Informationen wie möglich erhalten. Das hilft uns unsere Lieferzeiten möglichst kurz zu halten.</t>
  </si>
  <si>
    <t>In der oberen rechten Ecke des Guides bitten wir Sie den Firmennamen und Land anzuführen. Wenn mehrere Hubeinheiten auf einen Auftrag bestellt werden, bitten wir Sie fortlaufende Serienummern (001, 002, usw.) mit Hilfe der Menüliste anzugeben. Um zu gewährleisten, dass die Unterlagen und die Bestellung durch den Verkauf und die Produktion zusammen bleiben, fügen wir unsere Auftragsnummer in das graue Kästchen bei. Wir bitten Sie deshalb, dieses Kästchen leer zulassen.</t>
  </si>
  <si>
    <t>Seriennummer (nur bei Bestellung von mehreren Hubeinheiten)</t>
  </si>
  <si>
    <t>Der trækkes nu 200 mm fra i længder 1000-1399 mm</t>
  </si>
  <si>
    <r>
      <t xml:space="preserve">Wenn Sie </t>
    </r>
    <r>
      <rPr>
        <b/>
        <u val="single"/>
        <sz val="14"/>
        <rFont val="Verdana"/>
        <family val="2"/>
      </rPr>
      <t>nicht</t>
    </r>
    <r>
      <rPr>
        <sz val="14"/>
        <rFont val="Verdana"/>
        <family val="2"/>
      </rPr>
      <t xml:space="preserve"> Sicherheitsschiene auf allen 4 Seiten haben möchten, bitte auf der Illustration bei den relevanten Seiten X, W, Z oder Y ankreuzen: (Arbeitsplatte von oben gesehen)</t>
    </r>
  </si>
  <si>
    <t>Einführung zu Pressalit Indivo Küchensystem</t>
  </si>
  <si>
    <t>Für jede bestellte Hubeinheit benötigen wir einen Produktionsguide. D.h. möchten Sie zwei oder mehrere Hubeinheiten bestellen, bitten wir Sie für jede Hubeinheit einen Produktionsguide auszufüllen. Bestellen Sie z.B. zwei Hubeinheiten für Arbeitsplatten und eine für Oberschränke, sollten Sie bitte drei Produktionsguides ausfüllen. Bitte bemerken Sie, dass der Produktionsguide für Hubeinheiten für Arbeitsplatten bzw. Oberschränke sich unterscheiden.
Der Produktionsguide besteht von 2 Seiten zusammen. Wir bitten Sie:
1) diese Seite zuerst gründlich durchzulesen.
2) Seite 2 ausfüllen, wo wir die äußeren Maße der Oberschränke benötigen, und die Verwendung der Hubeinheiten befragen. Es ist wichtig ALLE Fragen zu beantworten.
3) eine Zeichnung der Küche zu vorbereiten, die gibt an wo die Hubeinheiten montiert werden sollen. Auf der Zeichnung muss zudem angegeben werden, welche Elemente höhenverstellbar sind, und welche festmontiert sind. Den ausgefüllten Produktionsguide schicken Sie an Pressalit, entweder per E-Mail an de@pressalit.com oder direkt an Ihre Kontaktperson bei Pressalit. 
Bitte fügen Sie das übliche Bestellformular mit Angaben von Lieferadresse u.s.w. bei.</t>
  </si>
  <si>
    <t>Zunächst bitten wir Euch, die äußeren Maße der Arbeitsplatte, die auf der Hubeinheit montiert werden soll, anzugeben. 
Die Indivo Hubeinheiten für Arbeitsplatten werden mit einem Zargenkontakt geliefert. Die Zarge ist eine Leiste, oft aus Holz, die senkrecht auf der Unterseite der Arbeitsplatte, direkt an den Rand, montiert wird. Die Zarge wird somit die elektrischen Installationen, die auf der Unterseite der Arbeitsplatte montiert werden, abdecken. Auf der Unterseite der Zarge werden die eventuellen Sicherheitsschienen für die Hubeinheit montiert. Deshalb ist es wichtig, bei der Bestellung von Sicherheitsschienen, dass die Maße der Zarge genau sind. Die Zarge ist bei dem Küchenhändler zu kaufen. Pressalit bietet nur die Beschläge für die Montage einer Zarge an. 
Pressalit empfiehlt dringend, dass Sie die Hubeinheiten mit Sicherheitsschienen versorgen, um zu gewährleisten, dass weder Personen noch Dinge eingeklemmt werden.</t>
  </si>
  <si>
    <t>Sollten Sie Fragen oder Anregungen zu diesem Produktionsguide haben, dann ist Pressalit natürlich hilfsbereit.</t>
  </si>
  <si>
    <t>Auftragsnummer (Pressalit):</t>
  </si>
  <si>
    <t>RK1081, -82, -83</t>
  </si>
  <si>
    <t>Höhenverstellung</t>
  </si>
  <si>
    <t>mm</t>
  </si>
  <si>
    <t>Die Standardhöhenverstellung beträgt 300 mm. Bitte geben Sie hier die gewünschte Höhenverstellung (zwischen 200 und 300 mm) an:</t>
  </si>
  <si>
    <t>Pressalit empfiehlt 4 Beschlägen zur Montage der Zarge per laufenden Meter</t>
  </si>
  <si>
    <t>Bitte beachten Sie, dass Pressalit immer die Verwendung von Sicherheitsschienen empfiehlt</t>
  </si>
  <si>
    <t>Ordre-nr (udfyldes af Pressalit):</t>
  </si>
  <si>
    <t>Vandring</t>
  </si>
  <si>
    <t>Såfremt anden vandring end 300 mm ønskes er den angivet her:</t>
  </si>
  <si>
    <t>&lt;--</t>
  </si>
  <si>
    <t>BEMÆRK NYT FELT OM VANDRING</t>
  </si>
  <si>
    <t>Hvis der ikke står noget skal det være standard 300 mm vandring</t>
  </si>
</sst>
</file>

<file path=xl/styles.xml><?xml version="1.0" encoding="utf-8"?>
<styleSheet xmlns="http://schemas.openxmlformats.org/spreadsheetml/2006/main">
  <numFmts count="3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quot;Ja&quot;;&quot;Ja&quot;;&quot;Nej&quot;"/>
    <numFmt numFmtId="187" formatCode="&quot;Sand&quot;;&quot;Sand&quot;;&quot;Falsk&quot;"/>
    <numFmt numFmtId="188" formatCode="&quot;Til&quot;;&quot;Til&quot;;&quot;Fra&quot;"/>
    <numFmt numFmtId="189" formatCode="[$€-2]\ #.##000_);[Red]\([$€-2]\ #.##000\)"/>
  </numFmts>
  <fonts count="67">
    <font>
      <sz val="10"/>
      <name val="Arial"/>
      <family val="0"/>
    </font>
    <font>
      <b/>
      <sz val="14"/>
      <name val="Verdana"/>
      <family val="2"/>
    </font>
    <font>
      <sz val="14"/>
      <name val="Verdana"/>
      <family val="2"/>
    </font>
    <font>
      <sz val="9"/>
      <name val="Verdana"/>
      <family val="2"/>
    </font>
    <font>
      <b/>
      <sz val="13"/>
      <name val="Verdana"/>
      <family val="2"/>
    </font>
    <font>
      <b/>
      <sz val="10"/>
      <name val="Arial"/>
      <family val="2"/>
    </font>
    <font>
      <sz val="10"/>
      <name val="Verdana"/>
      <family val="2"/>
    </font>
    <font>
      <sz val="14"/>
      <name val="Arial"/>
      <family val="2"/>
    </font>
    <font>
      <b/>
      <sz val="16"/>
      <name val="Arial"/>
      <family val="2"/>
    </font>
    <font>
      <sz val="8"/>
      <name val="Arial"/>
      <family val="2"/>
    </font>
    <font>
      <b/>
      <sz val="10"/>
      <name val="Verdana"/>
      <family val="2"/>
    </font>
    <font>
      <sz val="12"/>
      <name val="Verdana"/>
      <family val="2"/>
    </font>
    <font>
      <b/>
      <sz val="22"/>
      <name val="Verdana"/>
      <family val="2"/>
    </font>
    <font>
      <b/>
      <sz val="14"/>
      <name val="Arial"/>
      <family val="2"/>
    </font>
    <font>
      <u val="single"/>
      <sz val="10"/>
      <color indexed="12"/>
      <name val="Arial"/>
      <family val="2"/>
    </font>
    <font>
      <u val="single"/>
      <sz val="10"/>
      <color indexed="36"/>
      <name val="Arial"/>
      <family val="2"/>
    </font>
    <font>
      <b/>
      <sz val="12"/>
      <name val="Verdana"/>
      <family val="2"/>
    </font>
    <font>
      <sz val="12"/>
      <name val="Arial"/>
      <family val="2"/>
    </font>
    <font>
      <i/>
      <sz val="14"/>
      <name val="Verdana"/>
      <family val="2"/>
    </font>
    <font>
      <sz val="12"/>
      <name val="Tahoma"/>
      <family val="2"/>
    </font>
    <font>
      <b/>
      <u val="single"/>
      <sz val="14"/>
      <name val="Verdana"/>
      <family val="2"/>
    </font>
    <font>
      <b/>
      <sz val="16"/>
      <name val="Verdana"/>
      <family val="2"/>
    </font>
    <font>
      <b/>
      <sz val="9"/>
      <name val="Verdana"/>
      <family val="2"/>
    </font>
    <font>
      <b/>
      <sz val="18"/>
      <name val="Verdana"/>
      <family val="2"/>
    </font>
    <font>
      <sz val="16"/>
      <name val="Verdana"/>
      <family val="2"/>
    </font>
    <font>
      <sz val="16"/>
      <name val="Arial"/>
      <family val="2"/>
    </font>
    <font>
      <i/>
      <sz val="12"/>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4"/>
      <color indexed="9"/>
      <name val="Verdana"/>
      <family val="2"/>
    </font>
    <font>
      <sz val="14"/>
      <color indexed="10"/>
      <name val="Verdana"/>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4"/>
      <color theme="0"/>
      <name val="Verdana"/>
      <family val="2"/>
    </font>
    <font>
      <sz val="14"/>
      <color rgb="FFFF0000"/>
      <name val="Verdan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50"/>
        <bgColor indexed="64"/>
      </patternFill>
    </fill>
    <fill>
      <patternFill patternType="solid">
        <fgColor indexed="10"/>
        <bgColor indexed="64"/>
      </patternFill>
    </fill>
    <fill>
      <patternFill patternType="solid">
        <fgColor rgb="FFFFFF00"/>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ck"/>
      <right style="thick"/>
      <top style="thick"/>
      <bottom style="thin"/>
    </border>
    <border>
      <left style="thick"/>
      <right style="thick"/>
      <top>
        <color indexed="63"/>
      </top>
      <bottom style="thin"/>
    </border>
    <border>
      <left style="thick"/>
      <right style="thick"/>
      <top style="thin"/>
      <bottom style="thick"/>
    </border>
    <border>
      <left style="thick"/>
      <right style="thick"/>
      <top style="thick"/>
      <bottom style="thick"/>
    </border>
    <border>
      <left>
        <color indexed="63"/>
      </left>
      <right>
        <color indexed="63"/>
      </right>
      <top style="thick"/>
      <bottom>
        <color indexed="63"/>
      </bottom>
    </border>
    <border>
      <left style="dotted"/>
      <right style="dotted"/>
      <top style="dotted"/>
      <bottom style="dotted"/>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ck"/>
      <top style="thick"/>
      <bottom style="thick"/>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0" fillId="20" borderId="1" applyNumberFormat="0" applyFont="0" applyAlignment="0" applyProtection="0"/>
    <xf numFmtId="0" fontId="50" fillId="21" borderId="2" applyNumberFormat="0" applyAlignment="0" applyProtection="0"/>
    <xf numFmtId="0" fontId="1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4" fillId="30" borderId="3" applyNumberFormat="0" applyAlignment="0" applyProtection="0"/>
    <xf numFmtId="0" fontId="14" fillId="0" borderId="0" applyNumberFormat="0" applyFill="0" applyBorder="0" applyAlignment="0" applyProtection="0"/>
    <xf numFmtId="0" fontId="55" fillId="31" borderId="0" applyNumberFormat="0" applyBorder="0" applyAlignment="0" applyProtection="0"/>
    <xf numFmtId="0" fontId="56" fillId="21"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47">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horizontal="center"/>
    </xf>
    <xf numFmtId="0" fontId="4" fillId="33" borderId="13" xfId="0" applyFont="1" applyFill="1" applyBorder="1" applyAlignment="1">
      <alignment/>
    </xf>
    <xf numFmtId="0" fontId="8" fillId="33" borderId="11" xfId="0" applyFont="1" applyFill="1" applyBorder="1" applyAlignment="1">
      <alignment/>
    </xf>
    <xf numFmtId="0" fontId="0" fillId="33" borderId="11" xfId="0" applyFill="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7"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Alignment="1">
      <alignment horizontal="left" indent="3"/>
    </xf>
    <xf numFmtId="0" fontId="1" fillId="0" borderId="0"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7" fillId="0" borderId="0" xfId="0" applyFont="1" applyAlignment="1" quotePrefix="1">
      <alignment/>
    </xf>
    <xf numFmtId="0" fontId="10" fillId="34" borderId="0" xfId="0" applyFont="1" applyFill="1" applyAlignment="1">
      <alignment/>
    </xf>
    <xf numFmtId="0" fontId="6" fillId="34" borderId="0" xfId="0" applyFont="1" applyFill="1" applyAlignment="1">
      <alignment/>
    </xf>
    <xf numFmtId="0" fontId="2" fillId="34" borderId="0" xfId="0" applyFont="1" applyFill="1" applyAlignment="1">
      <alignment/>
    </xf>
    <xf numFmtId="0" fontId="2" fillId="0" borderId="0" xfId="0" applyFont="1" applyBorder="1" applyAlignment="1">
      <alignment horizontal="center"/>
    </xf>
    <xf numFmtId="0" fontId="2" fillId="35" borderId="17" xfId="0" applyFont="1" applyFill="1" applyBorder="1" applyAlignment="1">
      <alignment/>
    </xf>
    <xf numFmtId="0" fontId="2" fillId="34" borderId="18" xfId="0" applyFont="1" applyFill="1" applyBorder="1" applyAlignment="1" applyProtection="1">
      <alignment horizontal="center"/>
      <protection locked="0"/>
    </xf>
    <xf numFmtId="0" fontId="7" fillId="34" borderId="18" xfId="0" applyFont="1" applyFill="1" applyBorder="1" applyAlignment="1">
      <alignment horizontal="center"/>
    </xf>
    <xf numFmtId="0" fontId="2" fillId="34" borderId="0" xfId="0" applyFont="1" applyFill="1" applyBorder="1" applyAlignment="1">
      <alignment/>
    </xf>
    <xf numFmtId="0" fontId="2" fillId="34" borderId="0" xfId="0" applyFont="1" applyFill="1" applyBorder="1" applyAlignment="1" applyProtection="1">
      <alignment horizontal="center"/>
      <protection locked="0"/>
    </xf>
    <xf numFmtId="0" fontId="7" fillId="34" borderId="0" xfId="0" applyFont="1" applyFill="1" applyBorder="1" applyAlignment="1" applyProtection="1">
      <alignment horizontal="center"/>
      <protection locked="0"/>
    </xf>
    <xf numFmtId="0" fontId="1" fillId="34" borderId="0" xfId="0" applyFont="1" applyFill="1" applyAlignment="1">
      <alignment/>
    </xf>
    <xf numFmtId="0" fontId="1" fillId="34" borderId="0" xfId="0" applyFont="1" applyFill="1" applyAlignment="1">
      <alignment horizontal="center"/>
    </xf>
    <xf numFmtId="0" fontId="2" fillId="0" borderId="12" xfId="0" applyFont="1" applyBorder="1" applyAlignment="1" applyProtection="1">
      <alignment horizontal="center"/>
      <protection locked="0"/>
    </xf>
    <xf numFmtId="0" fontId="2" fillId="34" borderId="0" xfId="0" applyFont="1" applyFill="1" applyAlignment="1">
      <alignment horizontal="center"/>
    </xf>
    <xf numFmtId="0" fontId="2" fillId="34" borderId="12" xfId="0" applyFont="1" applyFill="1" applyBorder="1" applyAlignment="1" applyProtection="1">
      <alignment horizontal="center"/>
      <protection locked="0"/>
    </xf>
    <xf numFmtId="0" fontId="2" fillId="34" borderId="12" xfId="0" applyFont="1" applyFill="1" applyBorder="1" applyAlignment="1" applyProtection="1">
      <alignment/>
      <protection locked="0"/>
    </xf>
    <xf numFmtId="0" fontId="18" fillId="34" borderId="0" xfId="0" applyFont="1" applyFill="1" applyAlignment="1">
      <alignment/>
    </xf>
    <xf numFmtId="0" fontId="2" fillId="34" borderId="0" xfId="0" applyFont="1" applyFill="1" applyAlignment="1">
      <alignment horizontal="left" indent="3"/>
    </xf>
    <xf numFmtId="0" fontId="2" fillId="34" borderId="0" xfId="0" applyFont="1" applyFill="1" applyAlignment="1">
      <alignment/>
    </xf>
    <xf numFmtId="0" fontId="2" fillId="34" borderId="0" xfId="0" applyFont="1" applyFill="1" applyBorder="1" applyAlignment="1" applyProtection="1">
      <alignment/>
      <protection locked="0"/>
    </xf>
    <xf numFmtId="0" fontId="7" fillId="34" borderId="0" xfId="0" applyFont="1" applyFill="1" applyBorder="1" applyAlignment="1">
      <alignment/>
    </xf>
    <xf numFmtId="0" fontId="2" fillId="34" borderId="12" xfId="0" applyFont="1" applyFill="1" applyBorder="1" applyAlignment="1">
      <alignment/>
    </xf>
    <xf numFmtId="0" fontId="2" fillId="34" borderId="0" xfId="0" applyFont="1" applyFill="1" applyAlignment="1">
      <alignment horizontal="right"/>
    </xf>
    <xf numFmtId="0" fontId="2" fillId="34" borderId="0" xfId="0" applyFont="1" applyFill="1" applyAlignment="1">
      <alignment horizontal="center" vertical="top"/>
    </xf>
    <xf numFmtId="0" fontId="2" fillId="34" borderId="19" xfId="0" applyFont="1" applyFill="1" applyBorder="1" applyAlignment="1">
      <alignment/>
    </xf>
    <xf numFmtId="1" fontId="2" fillId="34" borderId="0" xfId="0" applyNumberFormat="1" applyFont="1" applyFill="1" applyAlignment="1">
      <alignment/>
    </xf>
    <xf numFmtId="0" fontId="64" fillId="34" borderId="0" xfId="0" applyFont="1" applyFill="1" applyBorder="1" applyAlignment="1">
      <alignment/>
    </xf>
    <xf numFmtId="0" fontId="64" fillId="34" borderId="0" xfId="0" applyFont="1" applyFill="1" applyAlignment="1">
      <alignment/>
    </xf>
    <xf numFmtId="1" fontId="64" fillId="34" borderId="0" xfId="0" applyNumberFormat="1" applyFont="1" applyFill="1" applyAlignment="1">
      <alignment/>
    </xf>
    <xf numFmtId="0" fontId="65" fillId="0" borderId="0" xfId="0" applyFont="1" applyAlignment="1">
      <alignment/>
    </xf>
    <xf numFmtId="0" fontId="16" fillId="36" borderId="0" xfId="0" applyFont="1" applyFill="1" applyBorder="1" applyAlignment="1">
      <alignment/>
    </xf>
    <xf numFmtId="0" fontId="11" fillId="36" borderId="0" xfId="0" applyFont="1" applyFill="1" applyBorder="1" applyAlignment="1">
      <alignment/>
    </xf>
    <xf numFmtId="0" fontId="17" fillId="36" borderId="0" xfId="0" applyFont="1" applyFill="1" applyBorder="1" applyAlignment="1">
      <alignment horizontal="center"/>
    </xf>
    <xf numFmtId="0" fontId="11" fillId="36" borderId="0" xfId="0" applyFont="1" applyFill="1" applyBorder="1" applyAlignment="1">
      <alignment/>
    </xf>
    <xf numFmtId="0" fontId="17" fillId="36" borderId="0" xfId="0" applyFont="1" applyFill="1" applyBorder="1" applyAlignment="1">
      <alignment/>
    </xf>
    <xf numFmtId="0" fontId="0" fillId="34" borderId="0" xfId="0" applyFont="1" applyFill="1" applyBorder="1" applyAlignment="1">
      <alignment horizontal="center"/>
    </xf>
    <xf numFmtId="0" fontId="11" fillId="36" borderId="0" xfId="0" applyFont="1" applyFill="1" applyBorder="1" applyAlignment="1">
      <alignment horizontal="center"/>
    </xf>
    <xf numFmtId="0" fontId="6" fillId="34" borderId="0" xfId="0" applyFont="1" applyFill="1" applyBorder="1" applyAlignment="1">
      <alignment horizontal="center"/>
    </xf>
    <xf numFmtId="0" fontId="2" fillId="0" borderId="0" xfId="0" applyFont="1" applyAlignment="1">
      <alignment wrapText="1"/>
    </xf>
    <xf numFmtId="0" fontId="64" fillId="36" borderId="0" xfId="0" applyFont="1" applyFill="1" applyAlignment="1">
      <alignment/>
    </xf>
    <xf numFmtId="0" fontId="10" fillId="0" borderId="0" xfId="0" applyFont="1" applyFill="1" applyAlignment="1">
      <alignment/>
    </xf>
    <xf numFmtId="0" fontId="6" fillId="0" borderId="0" xfId="0" applyFont="1" applyFill="1" applyAlignment="1">
      <alignment/>
    </xf>
    <xf numFmtId="0" fontId="6" fillId="0" borderId="0" xfId="0" applyFont="1" applyAlignment="1">
      <alignment/>
    </xf>
    <xf numFmtId="0" fontId="21" fillId="0" borderId="0" xfId="0" applyFont="1" applyAlignment="1">
      <alignment/>
    </xf>
    <xf numFmtId="0" fontId="23" fillId="0" borderId="0" xfId="0" applyFont="1" applyAlignment="1">
      <alignment/>
    </xf>
    <xf numFmtId="0" fontId="25" fillId="0" borderId="0" xfId="0" applyFont="1" applyAlignment="1">
      <alignment/>
    </xf>
    <xf numFmtId="0" fontId="21" fillId="34" borderId="0" xfId="0" applyFont="1" applyFill="1" applyAlignment="1">
      <alignment/>
    </xf>
    <xf numFmtId="0" fontId="6" fillId="35" borderId="17" xfId="0" applyFont="1" applyFill="1" applyBorder="1" applyAlignment="1">
      <alignment/>
    </xf>
    <xf numFmtId="0" fontId="26" fillId="4" borderId="0" xfId="0" applyFont="1" applyFill="1" applyAlignment="1">
      <alignment horizontal="center" wrapText="1"/>
    </xf>
    <xf numFmtId="0" fontId="21" fillId="34" borderId="0" xfId="0" applyFont="1" applyFill="1" applyAlignment="1">
      <alignment horizontal="left" vertical="center" wrapText="1"/>
    </xf>
    <xf numFmtId="0" fontId="6" fillId="34" borderId="0" xfId="0" applyFont="1" applyFill="1" applyAlignment="1">
      <alignment horizontal="left" vertical="center" wrapText="1"/>
    </xf>
    <xf numFmtId="0" fontId="11" fillId="36" borderId="0" xfId="0" applyFont="1" applyFill="1" applyBorder="1" applyAlignment="1">
      <alignment horizontal="center"/>
    </xf>
    <xf numFmtId="0" fontId="17" fillId="36" borderId="0" xfId="0" applyFont="1" applyFill="1" applyBorder="1" applyAlignment="1">
      <alignment horizontal="center"/>
    </xf>
    <xf numFmtId="0" fontId="22" fillId="36" borderId="0" xfId="0" applyFont="1" applyFill="1" applyBorder="1" applyAlignment="1">
      <alignment horizontal="center"/>
    </xf>
    <xf numFmtId="0" fontId="16" fillId="36" borderId="0" xfId="0" applyFont="1" applyFill="1" applyBorder="1" applyAlignment="1">
      <alignment horizontal="center"/>
    </xf>
    <xf numFmtId="0" fontId="6" fillId="34" borderId="0" xfId="0" applyFont="1" applyFill="1" applyAlignment="1">
      <alignment horizontal="left" wrapText="1"/>
    </xf>
    <xf numFmtId="0" fontId="2" fillId="35" borderId="20" xfId="0" applyFont="1" applyFill="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2" fillId="37" borderId="0" xfId="0" applyFont="1" applyFill="1" applyAlignment="1">
      <alignment horizontal="center"/>
    </xf>
    <xf numFmtId="0" fontId="7" fillId="37" borderId="0" xfId="0" applyFont="1" applyFill="1" applyAlignment="1">
      <alignment horizontal="center"/>
    </xf>
    <xf numFmtId="0" fontId="1" fillId="35" borderId="23" xfId="0" applyFont="1" applyFill="1" applyBorder="1" applyAlignment="1" applyProtection="1">
      <alignment horizontal="center"/>
      <protection locked="0"/>
    </xf>
    <xf numFmtId="0" fontId="7" fillId="0" borderId="24"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2" fillId="0" borderId="26" xfId="0" applyFont="1" applyBorder="1" applyAlignment="1" applyProtection="1">
      <alignment/>
      <protection locked="0"/>
    </xf>
    <xf numFmtId="0" fontId="7" fillId="0" borderId="27" xfId="0" applyFont="1" applyBorder="1" applyAlignment="1" applyProtection="1">
      <alignment/>
      <protection locked="0"/>
    </xf>
    <xf numFmtId="0" fontId="7" fillId="0" borderId="28" xfId="0" applyFont="1" applyBorder="1" applyAlignment="1" applyProtection="1">
      <alignment/>
      <protection locked="0"/>
    </xf>
    <xf numFmtId="0" fontId="2" fillId="0" borderId="29" xfId="0" applyFont="1" applyBorder="1" applyAlignment="1" applyProtection="1">
      <alignment/>
      <protection locked="0"/>
    </xf>
    <xf numFmtId="0" fontId="7" fillId="0" borderId="30" xfId="0" applyFont="1" applyBorder="1" applyAlignment="1" applyProtection="1">
      <alignment/>
      <protection locked="0"/>
    </xf>
    <xf numFmtId="0" fontId="7" fillId="0" borderId="31" xfId="0" applyFont="1" applyBorder="1" applyAlignment="1" applyProtection="1">
      <alignment/>
      <protection locked="0"/>
    </xf>
    <xf numFmtId="0" fontId="2" fillId="0" borderId="32" xfId="0" applyFont="1" applyBorder="1" applyAlignment="1" applyProtection="1">
      <alignment/>
      <protection locked="0"/>
    </xf>
    <xf numFmtId="0" fontId="7" fillId="0" borderId="33" xfId="0" applyFont="1" applyBorder="1" applyAlignment="1" applyProtection="1">
      <alignment/>
      <protection locked="0"/>
    </xf>
    <xf numFmtId="0" fontId="7" fillId="0" borderId="34" xfId="0" applyFont="1" applyBorder="1" applyAlignment="1" applyProtection="1">
      <alignment/>
      <protection locked="0"/>
    </xf>
    <xf numFmtId="0" fontId="1" fillId="34" borderId="0" xfId="0" applyFont="1" applyFill="1" applyBorder="1" applyAlignment="1">
      <alignment horizontal="center"/>
    </xf>
    <xf numFmtId="0" fontId="7" fillId="34" borderId="0" xfId="0" applyFont="1" applyFill="1" applyAlignment="1">
      <alignment horizontal="center"/>
    </xf>
    <xf numFmtId="0" fontId="2" fillId="0" borderId="35" xfId="0" applyFont="1" applyBorder="1" applyAlignment="1" applyProtection="1">
      <alignment/>
      <protection locked="0"/>
    </xf>
    <xf numFmtId="0" fontId="7" fillId="0" borderId="36" xfId="0" applyFont="1" applyBorder="1" applyAlignment="1" applyProtection="1">
      <alignment/>
      <protection locked="0"/>
    </xf>
    <xf numFmtId="0" fontId="7" fillId="0" borderId="37" xfId="0" applyFont="1" applyBorder="1" applyAlignment="1" applyProtection="1">
      <alignment/>
      <protection locked="0"/>
    </xf>
    <xf numFmtId="0" fontId="2" fillId="0" borderId="38" xfId="0" applyFont="1" applyBorder="1" applyAlignment="1" applyProtection="1">
      <alignment/>
      <protection locked="0"/>
    </xf>
    <xf numFmtId="0" fontId="7" fillId="0" borderId="39" xfId="0" applyFont="1" applyBorder="1" applyAlignment="1" applyProtection="1">
      <alignment/>
      <protection locked="0"/>
    </xf>
    <xf numFmtId="0" fontId="7" fillId="0" borderId="40" xfId="0" applyFont="1" applyBorder="1" applyAlignment="1" applyProtection="1">
      <alignment/>
      <protection locked="0"/>
    </xf>
    <xf numFmtId="0" fontId="1" fillId="0" borderId="41" xfId="0" applyFont="1" applyBorder="1" applyAlignment="1" applyProtection="1">
      <alignment horizontal="center"/>
      <protection locked="0"/>
    </xf>
    <xf numFmtId="0" fontId="13" fillId="0" borderId="42" xfId="0" applyFont="1" applyBorder="1" applyAlignment="1" applyProtection="1">
      <alignment horizontal="center"/>
      <protection locked="0"/>
    </xf>
    <xf numFmtId="0" fontId="13" fillId="0" borderId="43" xfId="0" applyFont="1" applyBorder="1" applyAlignment="1" applyProtection="1">
      <alignment horizontal="center"/>
      <protection locked="0"/>
    </xf>
    <xf numFmtId="0" fontId="1" fillId="35"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12" fillId="0" borderId="20" xfId="0" applyFont="1" applyFill="1" applyBorder="1" applyAlignment="1">
      <alignment horizontal="center"/>
    </xf>
    <xf numFmtId="0" fontId="0" fillId="0" borderId="21" xfId="0" applyBorder="1" applyAlignment="1">
      <alignment horizontal="center"/>
    </xf>
    <xf numFmtId="0" fontId="1" fillId="38" borderId="0" xfId="0" applyFont="1" applyFill="1" applyAlignment="1">
      <alignment horizontal="center"/>
    </xf>
    <xf numFmtId="0" fontId="5" fillId="38" borderId="0" xfId="0" applyFont="1" applyFill="1" applyAlignment="1">
      <alignment horizontal="center"/>
    </xf>
    <xf numFmtId="0" fontId="2" fillId="38" borderId="0" xfId="0" applyFont="1" applyFill="1" applyAlignment="1">
      <alignment horizontal="center"/>
    </xf>
    <xf numFmtId="0" fontId="0" fillId="38" borderId="0" xfId="0" applyFill="1" applyAlignment="1">
      <alignment horizontal="center"/>
    </xf>
    <xf numFmtId="0" fontId="7" fillId="0" borderId="44" xfId="0" applyFont="1" applyBorder="1" applyAlignment="1">
      <alignment horizontal="center"/>
    </xf>
    <xf numFmtId="0" fontId="10" fillId="35" borderId="20" xfId="0" applyFont="1" applyFill="1" applyBorder="1" applyAlignment="1">
      <alignment horizontal="center"/>
    </xf>
    <xf numFmtId="0" fontId="0" fillId="0" borderId="21" xfId="0" applyFont="1" applyBorder="1" applyAlignment="1">
      <alignment horizontal="center"/>
    </xf>
    <xf numFmtId="0" fontId="0" fillId="0" borderId="44"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33" borderId="32" xfId="0" applyFont="1" applyFill="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24" fillId="0" borderId="38" xfId="0" applyFont="1" applyBorder="1" applyAlignment="1" applyProtection="1">
      <alignment horizontal="left"/>
      <protection locked="0"/>
    </xf>
    <xf numFmtId="0" fontId="25" fillId="0" borderId="39" xfId="0" applyFont="1" applyBorder="1" applyAlignment="1" applyProtection="1">
      <alignment horizontal="left"/>
      <protection locked="0"/>
    </xf>
    <xf numFmtId="0" fontId="25" fillId="0" borderId="40" xfId="0" applyFont="1" applyBorder="1" applyAlignment="1" applyProtection="1">
      <alignment horizontal="left"/>
      <protection locked="0"/>
    </xf>
    <xf numFmtId="0" fontId="24" fillId="0" borderId="29" xfId="0" applyFont="1" applyBorder="1" applyAlignment="1" applyProtection="1">
      <alignment horizontal="left"/>
      <protection locked="0"/>
    </xf>
    <xf numFmtId="0" fontId="25" fillId="0" borderId="30" xfId="0" applyFont="1" applyBorder="1" applyAlignment="1" applyProtection="1">
      <alignment horizontal="left"/>
      <protection locked="0"/>
    </xf>
    <xf numFmtId="0" fontId="25" fillId="0" borderId="31" xfId="0" applyFont="1" applyBorder="1" applyAlignment="1" applyProtection="1">
      <alignment horizontal="left"/>
      <protection locked="0"/>
    </xf>
    <xf numFmtId="0" fontId="24" fillId="0" borderId="35" xfId="0" applyFont="1" applyBorder="1" applyAlignment="1" applyProtection="1">
      <alignment horizontal="left"/>
      <protection locked="0"/>
    </xf>
    <xf numFmtId="0" fontId="25" fillId="0" borderId="36" xfId="0" applyFont="1" applyBorder="1" applyAlignment="1" applyProtection="1">
      <alignment horizontal="left"/>
      <protection locked="0"/>
    </xf>
    <xf numFmtId="0" fontId="25" fillId="0" borderId="37" xfId="0" applyFont="1" applyBorder="1" applyAlignment="1" applyProtection="1">
      <alignment horizontal="left"/>
      <protection locked="0"/>
    </xf>
    <xf numFmtId="0" fontId="1" fillId="37" borderId="0" xfId="0" applyFont="1" applyFill="1" applyAlignment="1">
      <alignment horizontal="center"/>
    </xf>
    <xf numFmtId="0" fontId="13" fillId="37" borderId="0" xfId="0" applyFont="1" applyFill="1" applyAlignment="1">
      <alignment horizontal="center"/>
    </xf>
    <xf numFmtId="0" fontId="2" fillId="34" borderId="0" xfId="0" applyFont="1" applyFill="1" applyAlignment="1">
      <alignment wrapText="1"/>
    </xf>
    <xf numFmtId="0" fontId="2" fillId="0" borderId="12" xfId="0" applyFont="1" applyBorder="1" applyAlignment="1">
      <alignment/>
    </xf>
    <xf numFmtId="0" fontId="2" fillId="39" borderId="45" xfId="0" applyFont="1" applyFill="1" applyBorder="1" applyAlignment="1">
      <alignment horizontal="center"/>
    </xf>
    <xf numFmtId="0" fontId="2" fillId="39" borderId="33" xfId="0" applyFont="1" applyFill="1" applyBorder="1" applyAlignment="1">
      <alignment horizontal="center"/>
    </xf>
    <xf numFmtId="0" fontId="2" fillId="39" borderId="46" xfId="0" applyFont="1" applyFill="1" applyBorder="1" applyAlignment="1">
      <alignment horizontal="center"/>
    </xf>
    <xf numFmtId="0" fontId="26" fillId="0" borderId="0" xfId="0" applyFont="1" applyAlignment="1">
      <alignment/>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15">
    <dxf>
      <font>
        <color theme="0"/>
      </font>
    </dxf>
    <dxf>
      <font>
        <color indexed="9"/>
      </font>
    </dxf>
    <dxf>
      <border>
        <top style="thin"/>
      </border>
    </dxf>
    <dxf>
      <border>
        <left style="thin"/>
      </border>
    </dxf>
    <dxf>
      <border>
        <bottom style="thin"/>
      </border>
    </dxf>
    <dxf>
      <border>
        <right style="thin"/>
      </border>
    </dxf>
    <dxf>
      <border>
        <top style="thin"/>
        <bottom style="thin"/>
      </border>
    </dxf>
    <dxf>
      <border>
        <top style="thin"/>
        <bottom style="thin"/>
      </border>
    </dxf>
    <dxf>
      <font>
        <color indexed="9"/>
      </font>
    </dxf>
    <dxf>
      <font>
        <color theme="0"/>
      </font>
    </dxf>
    <dxf>
      <border>
        <top style="thin"/>
        <bottom style="thin">
          <color rgb="FF000000"/>
        </bottom>
      </border>
    </dxf>
    <dxf>
      <border>
        <right style="thin">
          <color rgb="FF000000"/>
        </right>
      </border>
    </dxf>
    <dxf>
      <border>
        <bottom style="thin">
          <color rgb="FF000000"/>
        </bottom>
      </border>
    </dxf>
    <dxf>
      <border>
        <left style="thin">
          <color rgb="FF000000"/>
        </left>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9</xdr:row>
      <xdr:rowOff>161925</xdr:rowOff>
    </xdr:from>
    <xdr:to>
      <xdr:col>5</xdr:col>
      <xdr:colOff>762000</xdr:colOff>
      <xdr:row>16</xdr:row>
      <xdr:rowOff>238125</xdr:rowOff>
    </xdr:to>
    <xdr:pic>
      <xdr:nvPicPr>
        <xdr:cNvPr id="1" name="Billede 1"/>
        <xdr:cNvPicPr preferRelativeResize="1">
          <a:picLocks noChangeAspect="1"/>
        </xdr:cNvPicPr>
      </xdr:nvPicPr>
      <xdr:blipFill>
        <a:blip r:embed="rId1"/>
        <a:stretch>
          <a:fillRect/>
        </a:stretch>
      </xdr:blipFill>
      <xdr:spPr>
        <a:xfrm>
          <a:off x="3095625" y="6353175"/>
          <a:ext cx="3209925" cy="1981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4695825</xdr:colOff>
      <xdr:row>2</xdr:row>
      <xdr:rowOff>76200</xdr:rowOff>
    </xdr:from>
    <xdr:to>
      <xdr:col>3</xdr:col>
      <xdr:colOff>180975</xdr:colOff>
      <xdr:row>15</xdr:row>
      <xdr:rowOff>28575</xdr:rowOff>
    </xdr:to>
    <xdr:pic>
      <xdr:nvPicPr>
        <xdr:cNvPr id="1" name="Picture 53"/>
        <xdr:cNvPicPr preferRelativeResize="1">
          <a:picLocks noChangeAspect="1"/>
        </xdr:cNvPicPr>
      </xdr:nvPicPr>
      <xdr:blipFill>
        <a:blip r:embed="rId1"/>
        <a:stretch>
          <a:fillRect/>
        </a:stretch>
      </xdr:blipFill>
      <xdr:spPr>
        <a:xfrm>
          <a:off x="4695825" y="542925"/>
          <a:ext cx="5181600" cy="5467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3038475</xdr:colOff>
      <xdr:row>2</xdr:row>
      <xdr:rowOff>190500</xdr:rowOff>
    </xdr:from>
    <xdr:to>
      <xdr:col>3</xdr:col>
      <xdr:colOff>47625</xdr:colOff>
      <xdr:row>18</xdr:row>
      <xdr:rowOff>238125</xdr:rowOff>
    </xdr:to>
    <xdr:pic>
      <xdr:nvPicPr>
        <xdr:cNvPr id="1" name="Picture 53"/>
        <xdr:cNvPicPr preferRelativeResize="1">
          <a:picLocks noChangeAspect="1"/>
        </xdr:cNvPicPr>
      </xdr:nvPicPr>
      <xdr:blipFill>
        <a:blip r:embed="rId1"/>
        <a:stretch>
          <a:fillRect/>
        </a:stretch>
      </xdr:blipFill>
      <xdr:spPr>
        <a:xfrm>
          <a:off x="3038475" y="657225"/>
          <a:ext cx="5524500" cy="57340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ssalit%20Care\Product%20Management\Projekter\Produktudvikling\INDIVO\Produktionsguides\DK\MG_FWT_D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de 1 - Læs omhyggeligt"/>
      <sheetName val="Side 2 - Udfyldes"/>
      <sheetName val="Side 3 - Til produktion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90" zoomScaleNormal="90" workbookViewId="0" topLeftCell="A1">
      <selection activeCell="B3" sqref="B3:I3"/>
    </sheetView>
  </sheetViews>
  <sheetFormatPr defaultColWidth="9.140625" defaultRowHeight="12.75"/>
  <cols>
    <col min="1" max="1" width="7.7109375" style="0" customWidth="1"/>
    <col min="2" max="7" width="18.8515625" style="0" customWidth="1"/>
    <col min="8" max="8" width="13.28125" style="0" customWidth="1"/>
    <col min="9" max="9" width="10.140625" style="0" customWidth="1"/>
  </cols>
  <sheetData>
    <row r="1" spans="1:9" s="66" customFormat="1" ht="12.75">
      <c r="A1" s="64" t="s">
        <v>97</v>
      </c>
      <c r="B1" s="65"/>
      <c r="C1" s="65"/>
      <c r="D1" s="65"/>
      <c r="E1" s="65"/>
      <c r="F1" s="25"/>
      <c r="G1" s="25"/>
      <c r="H1" s="25"/>
      <c r="I1" s="25"/>
    </row>
    <row r="2" spans="1:9" s="66" customFormat="1" ht="12.75">
      <c r="A2" s="24"/>
      <c r="B2" s="25"/>
      <c r="C2" s="25"/>
      <c r="D2" s="25"/>
      <c r="E2" s="25"/>
      <c r="F2" s="25"/>
      <c r="G2" s="25"/>
      <c r="H2" s="25"/>
      <c r="I2" s="25"/>
    </row>
    <row r="3" spans="1:9" s="66" customFormat="1" ht="97.5" customHeight="1">
      <c r="A3" s="25"/>
      <c r="B3" s="79" t="s">
        <v>92</v>
      </c>
      <c r="C3" s="79"/>
      <c r="D3" s="79"/>
      <c r="E3" s="79"/>
      <c r="F3" s="79"/>
      <c r="G3" s="79"/>
      <c r="H3" s="79"/>
      <c r="I3" s="79"/>
    </row>
    <row r="4" spans="1:9" s="66" customFormat="1" ht="12.75">
      <c r="A4" s="25"/>
      <c r="B4" s="25"/>
      <c r="C4" s="25"/>
      <c r="D4" s="25"/>
      <c r="E4" s="25"/>
      <c r="F4" s="25"/>
      <c r="G4" s="25"/>
      <c r="H4" s="25"/>
      <c r="I4" s="25"/>
    </row>
    <row r="5" spans="1:9" s="66" customFormat="1" ht="12.75">
      <c r="A5" s="24" t="s">
        <v>50</v>
      </c>
      <c r="B5" s="25"/>
      <c r="C5" s="25"/>
      <c r="D5" s="25"/>
      <c r="E5" s="25"/>
      <c r="F5" s="25"/>
      <c r="G5" s="25"/>
      <c r="H5" s="25"/>
      <c r="I5" s="25"/>
    </row>
    <row r="6" spans="1:9" s="66" customFormat="1" ht="240.75" customHeight="1">
      <c r="A6" s="25"/>
      <c r="B6" s="74" t="s">
        <v>98</v>
      </c>
      <c r="C6" s="74"/>
      <c r="D6" s="74"/>
      <c r="E6" s="74"/>
      <c r="F6" s="74"/>
      <c r="G6" s="74"/>
      <c r="H6" s="74"/>
      <c r="I6" s="74"/>
    </row>
    <row r="7" spans="1:9" s="66" customFormat="1" ht="12.75">
      <c r="A7" s="24" t="s">
        <v>83</v>
      </c>
      <c r="B7" s="25"/>
      <c r="C7" s="25"/>
      <c r="D7" s="25"/>
      <c r="E7" s="25"/>
      <c r="F7" s="25"/>
      <c r="G7" s="25"/>
      <c r="H7" s="25"/>
      <c r="I7" s="25"/>
    </row>
    <row r="8" spans="1:9" s="66" customFormat="1" ht="72.75" customHeight="1">
      <c r="A8" s="25"/>
      <c r="B8" s="79" t="s">
        <v>93</v>
      </c>
      <c r="C8" s="79"/>
      <c r="D8" s="79"/>
      <c r="E8" s="79"/>
      <c r="F8" s="79"/>
      <c r="G8" s="79"/>
      <c r="H8" s="79"/>
      <c r="I8" s="79"/>
    </row>
    <row r="9" spans="1:7" ht="12.75">
      <c r="A9" s="25"/>
      <c r="B9" s="25"/>
      <c r="C9" s="25"/>
      <c r="D9" s="25"/>
      <c r="E9" s="25"/>
      <c r="F9" s="25"/>
      <c r="G9" s="25"/>
    </row>
    <row r="10" spans="1:7" ht="15">
      <c r="A10" s="25"/>
      <c r="B10" s="25"/>
      <c r="C10" s="54"/>
      <c r="D10" s="57"/>
      <c r="E10" s="58"/>
      <c r="F10" s="58"/>
      <c r="G10" s="25"/>
    </row>
    <row r="11" spans="1:7" ht="22.5" customHeight="1">
      <c r="A11" s="25"/>
      <c r="B11" s="25"/>
      <c r="C11" s="54"/>
      <c r="D11" s="57"/>
      <c r="E11" s="58"/>
      <c r="F11" s="58"/>
      <c r="G11" s="25"/>
    </row>
    <row r="12" spans="1:7" ht="22.5" customHeight="1">
      <c r="A12" s="25"/>
      <c r="B12" s="25"/>
      <c r="C12" s="54"/>
      <c r="D12" s="75"/>
      <c r="E12" s="76"/>
      <c r="F12" s="76"/>
      <c r="G12" s="25"/>
    </row>
    <row r="13" spans="1:7" ht="22.5" customHeight="1">
      <c r="A13" s="25"/>
      <c r="B13" s="25"/>
      <c r="C13" s="77"/>
      <c r="D13" s="78"/>
      <c r="E13" s="78"/>
      <c r="F13" s="78"/>
      <c r="G13" s="25"/>
    </row>
    <row r="14" spans="1:7" ht="22.5" customHeight="1">
      <c r="A14" s="25"/>
      <c r="B14" s="25"/>
      <c r="C14" s="55"/>
      <c r="D14" s="55"/>
      <c r="E14" s="55"/>
      <c r="F14" s="55"/>
      <c r="G14" s="25"/>
    </row>
    <row r="15" spans="1:7" ht="22.5" customHeight="1">
      <c r="A15" s="25"/>
      <c r="B15" s="25"/>
      <c r="C15" s="78"/>
      <c r="D15" s="76"/>
      <c r="E15" s="76"/>
      <c r="F15" s="76"/>
      <c r="G15" s="59"/>
    </row>
    <row r="16" spans="1:7" ht="22.5" customHeight="1">
      <c r="A16" s="25"/>
      <c r="B16" s="25"/>
      <c r="C16" s="60"/>
      <c r="D16" s="56"/>
      <c r="E16" s="56"/>
      <c r="F16" s="56"/>
      <c r="G16" s="59"/>
    </row>
    <row r="17" spans="1:7" ht="22.5" customHeight="1">
      <c r="A17" s="25"/>
      <c r="B17" s="25"/>
      <c r="C17" s="25"/>
      <c r="D17" s="61"/>
      <c r="E17" s="59"/>
      <c r="F17" s="59"/>
      <c r="G17" s="59"/>
    </row>
    <row r="18" spans="1:9" ht="190.5" customHeight="1">
      <c r="A18" s="25"/>
      <c r="B18" s="74" t="s">
        <v>99</v>
      </c>
      <c r="C18" s="74"/>
      <c r="D18" s="74"/>
      <c r="E18" s="74"/>
      <c r="F18" s="74"/>
      <c r="G18" s="74"/>
      <c r="H18" s="74"/>
      <c r="I18" s="74"/>
    </row>
    <row r="19" spans="1:7" ht="12.75">
      <c r="A19" s="25"/>
      <c r="B19" s="25"/>
      <c r="C19" s="25"/>
      <c r="D19" s="25"/>
      <c r="E19" s="25"/>
      <c r="F19" s="25"/>
      <c r="G19" s="25"/>
    </row>
    <row r="20" spans="1:9" ht="62.25" customHeight="1">
      <c r="A20" s="25"/>
      <c r="B20" s="73" t="s">
        <v>100</v>
      </c>
      <c r="C20" s="73"/>
      <c r="D20" s="73"/>
      <c r="E20" s="73"/>
      <c r="F20" s="73"/>
      <c r="G20" s="73"/>
      <c r="H20" s="73"/>
      <c r="I20" s="73"/>
    </row>
    <row r="21" spans="1:7" ht="19.5">
      <c r="A21" s="25"/>
      <c r="B21" s="70"/>
      <c r="C21" s="25"/>
      <c r="D21" s="25"/>
      <c r="E21" s="25"/>
      <c r="F21" s="25"/>
      <c r="G21" s="25"/>
    </row>
    <row r="22" spans="1:7" ht="12.75">
      <c r="A22" s="25"/>
      <c r="B22" s="25"/>
      <c r="C22" s="25"/>
      <c r="D22" s="25"/>
      <c r="E22" s="25"/>
      <c r="F22" s="25"/>
      <c r="G22" s="25"/>
    </row>
  </sheetData>
  <sheetProtection sheet="1"/>
  <mergeCells count="8">
    <mergeCell ref="B20:I20"/>
    <mergeCell ref="B18:I18"/>
    <mergeCell ref="D12:F12"/>
    <mergeCell ref="C13:F13"/>
    <mergeCell ref="C15:F15"/>
    <mergeCell ref="B3:I3"/>
    <mergeCell ref="B6:I6"/>
    <mergeCell ref="B8:I8"/>
  </mergeCells>
  <printOptions/>
  <pageMargins left="0.5511811023622047" right="0.5511811023622047" top="0.9448818897637796" bottom="0.7480314960629921" header="0.1968503937007874" footer="0"/>
  <pageSetup fitToHeight="1" fitToWidth="1" horizontalDpi="600" verticalDpi="600" orientation="portrait" paperSize="9" scale="64" r:id="rId3"/>
  <headerFooter alignWithMargins="0">
    <oddHeader>&amp;C&amp;12RK1081, RK1082, RK1083&amp;R&amp;G</oddHeader>
    <oddFooter>&amp;L&amp;12DACH/Italien
Tel: +49 4121 26269 0
de@pressalit.com
www.pressalit.com&amp;C&amp;8Revised 28 Aug 2020/TRD&amp;R&amp;12International Sales Department
Tel: +45 8788 8777
sales@pressalit.com</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N65"/>
  <sheetViews>
    <sheetView zoomScale="75" zoomScaleNormal="75" workbookViewId="0" topLeftCell="A1">
      <selection activeCell="E12" sqref="E12"/>
    </sheetView>
  </sheetViews>
  <sheetFormatPr defaultColWidth="9.140625" defaultRowHeight="12.75"/>
  <cols>
    <col min="1" max="1" width="122.8515625" style="13" customWidth="1"/>
    <col min="2" max="2" width="4.28125" style="13" customWidth="1"/>
    <col min="3" max="3" width="18.28125" style="13" customWidth="1"/>
    <col min="4" max="4" width="4.28125" style="13" customWidth="1"/>
    <col min="5" max="5" width="23.7109375" style="13" customWidth="1"/>
    <col min="6" max="6" width="5.421875" style="13" customWidth="1"/>
    <col min="7" max="7" width="11.00390625" style="13" customWidth="1"/>
    <col min="8" max="8" width="25.28125" style="13" customWidth="1"/>
    <col min="9" max="16384" width="9.140625" style="15" customWidth="1"/>
  </cols>
  <sheetData>
    <row r="1" spans="1:248" ht="18">
      <c r="A1" s="139" t="s">
        <v>84</v>
      </c>
      <c r="B1" s="140"/>
      <c r="C1" s="140"/>
      <c r="D1" s="140"/>
      <c r="E1" s="140"/>
      <c r="F1" s="140"/>
      <c r="G1" s="140"/>
      <c r="H1" s="140"/>
      <c r="IN1" s="23" t="s">
        <v>21</v>
      </c>
    </row>
    <row r="2" spans="1:248" ht="18.75" thickBot="1">
      <c r="A2" s="83" t="s">
        <v>52</v>
      </c>
      <c r="B2" s="84"/>
      <c r="C2" s="84"/>
      <c r="D2" s="84"/>
      <c r="E2" s="84"/>
      <c r="F2" s="84"/>
      <c r="G2" s="84"/>
      <c r="H2" s="84"/>
      <c r="IN2" s="23" t="s">
        <v>22</v>
      </c>
    </row>
    <row r="3" spans="1:248" ht="29.25" customHeight="1" thickTop="1">
      <c r="A3" s="26"/>
      <c r="B3" s="26"/>
      <c r="C3" s="26"/>
      <c r="D3" s="26"/>
      <c r="E3" s="9" t="s">
        <v>1</v>
      </c>
      <c r="F3" s="88"/>
      <c r="G3" s="89"/>
      <c r="H3" s="90"/>
      <c r="IN3" s="23" t="s">
        <v>23</v>
      </c>
    </row>
    <row r="4" spans="1:248" ht="29.25" customHeight="1">
      <c r="A4" s="34" t="s">
        <v>102</v>
      </c>
      <c r="B4" s="26"/>
      <c r="C4" s="26"/>
      <c r="D4" s="26"/>
      <c r="E4" s="10" t="s">
        <v>2</v>
      </c>
      <c r="F4" s="94"/>
      <c r="G4" s="95"/>
      <c r="H4" s="96"/>
      <c r="IN4" s="23" t="s">
        <v>24</v>
      </c>
    </row>
    <row r="5" spans="1:248" ht="29.25" customHeight="1" thickBot="1">
      <c r="A5" s="26"/>
      <c r="B5" s="26"/>
      <c r="C5" s="26"/>
      <c r="D5" s="26"/>
      <c r="E5" s="11" t="s">
        <v>51</v>
      </c>
      <c r="F5" s="105"/>
      <c r="G5" s="106"/>
      <c r="H5" s="107"/>
      <c r="IN5" s="23" t="s">
        <v>25</v>
      </c>
    </row>
    <row r="6" spans="1:248" ht="29.25" customHeight="1" thickBot="1" thickTop="1">
      <c r="A6" s="26"/>
      <c r="B6" s="26"/>
      <c r="C6" s="26"/>
      <c r="D6" s="26"/>
      <c r="E6" s="71" t="s">
        <v>94</v>
      </c>
      <c r="F6" s="28"/>
      <c r="G6" s="28"/>
      <c r="H6" s="28"/>
      <c r="IN6" s="23" t="s">
        <v>26</v>
      </c>
    </row>
    <row r="7" spans="1:248" ht="29.25" customHeight="1" thickBot="1" thickTop="1">
      <c r="A7" s="26"/>
      <c r="B7" s="26"/>
      <c r="C7" s="26"/>
      <c r="D7" s="26"/>
      <c r="E7" s="85"/>
      <c r="F7" s="86"/>
      <c r="G7" s="86"/>
      <c r="H7" s="87"/>
      <c r="IN7" s="23" t="s">
        <v>27</v>
      </c>
    </row>
    <row r="8" spans="1:248" ht="29.25" customHeight="1" thickBot="1" thickTop="1">
      <c r="A8" s="26"/>
      <c r="B8" s="26"/>
      <c r="C8" s="26"/>
      <c r="D8" s="26"/>
      <c r="E8" s="108" t="s">
        <v>101</v>
      </c>
      <c r="F8" s="109"/>
      <c r="G8" s="109"/>
      <c r="H8" s="110"/>
      <c r="IN8" s="23" t="s">
        <v>28</v>
      </c>
    </row>
    <row r="9" spans="1:248" ht="29.25" customHeight="1" thickBot="1" thickTop="1">
      <c r="A9" s="26"/>
      <c r="B9" s="26"/>
      <c r="C9" s="26"/>
      <c r="D9" s="26"/>
      <c r="E9" s="80"/>
      <c r="F9" s="81"/>
      <c r="G9" s="81"/>
      <c r="H9" s="82"/>
      <c r="IN9" s="23" t="s">
        <v>29</v>
      </c>
    </row>
    <row r="10" spans="1:8" ht="63" customHeight="1" thickTop="1">
      <c r="A10" s="26"/>
      <c r="B10" s="26"/>
      <c r="C10" s="26"/>
      <c r="D10" s="26"/>
      <c r="E10" s="29"/>
      <c r="F10" s="30"/>
      <c r="G10" s="30"/>
      <c r="H10" s="30"/>
    </row>
    <row r="11" spans="1:8" ht="63" customHeight="1">
      <c r="A11" s="26"/>
      <c r="B11" s="26"/>
      <c r="C11" s="26"/>
      <c r="D11" s="26"/>
      <c r="E11" s="26"/>
      <c r="F11" s="26"/>
      <c r="G11" s="26"/>
      <c r="H11" s="31"/>
    </row>
    <row r="12" spans="1:8" ht="33" customHeight="1">
      <c r="A12" s="26"/>
      <c r="B12" s="26"/>
      <c r="C12" s="26"/>
      <c r="D12" s="26"/>
      <c r="E12" s="32"/>
      <c r="F12" s="33"/>
      <c r="G12" s="33"/>
      <c r="H12" s="33"/>
    </row>
    <row r="13" spans="1:8" ht="24" customHeight="1">
      <c r="A13" s="34" t="s">
        <v>53</v>
      </c>
      <c r="B13" s="34"/>
      <c r="C13" s="26"/>
      <c r="D13" s="26"/>
      <c r="E13" s="26"/>
      <c r="F13" s="26"/>
      <c r="G13" s="26"/>
      <c r="H13" s="35" t="s">
        <v>54</v>
      </c>
    </row>
    <row r="14" spans="1:8" ht="24" customHeight="1">
      <c r="A14" s="26" t="s">
        <v>55</v>
      </c>
      <c r="B14" s="26"/>
      <c r="C14" s="26"/>
      <c r="D14" s="26"/>
      <c r="E14" s="26"/>
      <c r="F14" s="26"/>
      <c r="G14" s="26"/>
      <c r="H14" s="36"/>
    </row>
    <row r="15" spans="1:8" ht="22.5" customHeight="1">
      <c r="A15" s="26" t="s">
        <v>56</v>
      </c>
      <c r="B15" s="26"/>
      <c r="C15" s="26"/>
      <c r="D15" s="26"/>
      <c r="E15" s="26"/>
      <c r="F15" s="26"/>
      <c r="G15" s="26"/>
      <c r="H15" s="36"/>
    </row>
    <row r="16" spans="1:8" ht="14.25" customHeight="1">
      <c r="A16" s="26"/>
      <c r="B16" s="26"/>
      <c r="C16" s="26"/>
      <c r="D16" s="26"/>
      <c r="E16" s="26"/>
      <c r="F16" s="26"/>
      <c r="G16" s="26"/>
      <c r="H16" s="37"/>
    </row>
    <row r="17" spans="1:8" ht="24" customHeight="1">
      <c r="A17" s="26" t="s">
        <v>57</v>
      </c>
      <c r="B17" s="38"/>
      <c r="C17" s="26" t="s">
        <v>3</v>
      </c>
      <c r="D17" s="38"/>
      <c r="E17" s="26" t="s">
        <v>58</v>
      </c>
      <c r="F17" s="26"/>
      <c r="G17" s="26"/>
      <c r="H17" s="37"/>
    </row>
    <row r="18" spans="1:8" ht="24" customHeight="1">
      <c r="A18" s="26" t="s">
        <v>59</v>
      </c>
      <c r="B18" s="26"/>
      <c r="C18" s="26"/>
      <c r="D18" s="26"/>
      <c r="E18" s="26"/>
      <c r="F18" s="26"/>
      <c r="G18" s="26"/>
      <c r="H18" s="36"/>
    </row>
    <row r="19" spans="1:8" ht="24" customHeight="1">
      <c r="A19" s="26" t="s">
        <v>60</v>
      </c>
      <c r="B19" s="26"/>
      <c r="C19" s="26"/>
      <c r="D19" s="26"/>
      <c r="E19" s="26"/>
      <c r="F19" s="26"/>
      <c r="G19" s="26"/>
      <c r="H19" s="36"/>
    </row>
    <row r="20" spans="1:8" ht="12.75" customHeight="1">
      <c r="A20" s="26"/>
      <c r="B20" s="26"/>
      <c r="C20" s="26"/>
      <c r="D20" s="26"/>
      <c r="E20" s="26"/>
      <c r="F20" s="26"/>
      <c r="G20" s="26"/>
      <c r="H20" s="37"/>
    </row>
    <row r="21" spans="1:8" ht="24" customHeight="1">
      <c r="A21" s="34" t="s">
        <v>61</v>
      </c>
      <c r="B21" s="26"/>
      <c r="C21" s="26"/>
      <c r="D21" s="26"/>
      <c r="E21" s="26"/>
      <c r="F21" s="26"/>
      <c r="G21" s="26"/>
      <c r="H21" s="37"/>
    </row>
    <row r="22" spans="1:8" ht="24" customHeight="1">
      <c r="A22" s="34" t="s">
        <v>62</v>
      </c>
      <c r="B22" s="26"/>
      <c r="C22" s="26"/>
      <c r="D22" s="26"/>
      <c r="E22" s="26"/>
      <c r="F22" s="26"/>
      <c r="G22" s="26"/>
      <c r="H22" s="37"/>
    </row>
    <row r="23" spans="1:8" ht="24" customHeight="1">
      <c r="A23" s="34" t="s">
        <v>86</v>
      </c>
      <c r="B23" s="26"/>
      <c r="C23" s="26"/>
      <c r="D23" s="26"/>
      <c r="E23" s="26"/>
      <c r="F23" s="26"/>
      <c r="G23" s="26"/>
      <c r="H23" s="37"/>
    </row>
    <row r="24" spans="1:8" ht="15" customHeight="1">
      <c r="A24" s="34"/>
      <c r="B24" s="26"/>
      <c r="C24" s="37" t="s">
        <v>39</v>
      </c>
      <c r="D24" s="26"/>
      <c r="E24" s="26"/>
      <c r="F24" s="26"/>
      <c r="G24" s="26"/>
      <c r="H24" s="37"/>
    </row>
    <row r="25" spans="1:8" ht="24" customHeight="1">
      <c r="A25" s="34" t="s">
        <v>63</v>
      </c>
      <c r="B25" s="46" t="s">
        <v>36</v>
      </c>
      <c r="C25" s="45"/>
      <c r="D25" s="26" t="s">
        <v>38</v>
      </c>
      <c r="E25" s="26"/>
      <c r="F25" s="26"/>
      <c r="G25" s="26"/>
      <c r="H25" s="37"/>
    </row>
    <row r="26" spans="1:8" ht="60.75" customHeight="1">
      <c r="A26" s="62" t="s">
        <v>96</v>
      </c>
      <c r="B26" s="26"/>
      <c r="C26" s="47" t="s">
        <v>37</v>
      </c>
      <c r="D26" s="26"/>
      <c r="E26" s="26"/>
      <c r="F26" s="26"/>
      <c r="G26" s="26"/>
      <c r="H26" s="37"/>
    </row>
    <row r="27" spans="1:8" ht="24" customHeight="1">
      <c r="A27" s="26" t="s">
        <v>87</v>
      </c>
      <c r="B27" s="39"/>
      <c r="C27" s="26" t="s">
        <v>48</v>
      </c>
      <c r="D27" s="39"/>
      <c r="E27" s="26" t="s">
        <v>64</v>
      </c>
      <c r="F27" s="39"/>
      <c r="G27" s="26" t="s">
        <v>66</v>
      </c>
      <c r="H27" s="50">
        <f>IF(B17&gt;0,H18*2,0)</f>
        <v>0</v>
      </c>
    </row>
    <row r="28" spans="1:8" ht="24" customHeight="1">
      <c r="A28" s="26" t="s">
        <v>88</v>
      </c>
      <c r="B28" s="39"/>
      <c r="C28" s="26" t="s">
        <v>49</v>
      </c>
      <c r="D28" s="39"/>
      <c r="E28" s="26" t="s">
        <v>65</v>
      </c>
      <c r="F28" s="39"/>
      <c r="G28" s="26" t="s">
        <v>67</v>
      </c>
      <c r="H28" s="50">
        <f>IF(B17&gt;0,H19*2,0)</f>
        <v>0</v>
      </c>
    </row>
    <row r="29" spans="1:8" ht="18" customHeight="1">
      <c r="A29" s="26"/>
      <c r="B29" s="26"/>
      <c r="C29" s="26"/>
      <c r="D29" s="26"/>
      <c r="E29" s="26"/>
      <c r="F29" s="26"/>
      <c r="G29" s="26"/>
      <c r="H29" s="63">
        <f>SUM(H27:H28)</f>
        <v>0</v>
      </c>
    </row>
    <row r="30" spans="1:8" ht="24" customHeight="1">
      <c r="A30" s="34" t="s">
        <v>68</v>
      </c>
      <c r="B30" s="26"/>
      <c r="C30" s="26"/>
      <c r="D30" s="26"/>
      <c r="E30" s="26"/>
      <c r="F30" s="26"/>
      <c r="G30" s="26"/>
      <c r="H30" s="63">
        <f>SUM(H29/1000)</f>
        <v>0</v>
      </c>
    </row>
    <row r="31" spans="1:8" ht="24" customHeight="1">
      <c r="A31" s="26" t="s">
        <v>69</v>
      </c>
      <c r="B31" s="26" t="s">
        <v>70</v>
      </c>
      <c r="C31" s="26"/>
      <c r="D31" s="39"/>
      <c r="E31" s="26"/>
      <c r="F31" s="26"/>
      <c r="G31" s="26"/>
      <c r="H31" s="26"/>
    </row>
    <row r="32" spans="1:8" ht="24" customHeight="1">
      <c r="A32" s="26" t="s">
        <v>73</v>
      </c>
      <c r="B32" s="26" t="s">
        <v>70</v>
      </c>
      <c r="C32" s="26"/>
      <c r="D32" s="39"/>
      <c r="E32" s="26"/>
      <c r="F32" s="26"/>
      <c r="G32" s="26"/>
      <c r="H32" s="51"/>
    </row>
    <row r="33" spans="1:8" ht="24" customHeight="1">
      <c r="A33" s="13" t="s">
        <v>106</v>
      </c>
      <c r="B33" s="26"/>
      <c r="C33" s="26"/>
      <c r="D33" s="26"/>
      <c r="E33" s="26"/>
      <c r="F33" s="26"/>
      <c r="G33" s="26"/>
      <c r="H33" s="51"/>
    </row>
    <row r="34" spans="1:8" ht="24" customHeight="1">
      <c r="A34" s="46">
        <f>IF(B17&gt;0,"Für diese Arbeitsplatte empfehlen wir ","")</f>
      </c>
      <c r="B34" s="49">
        <f>+H30</f>
        <v>0</v>
      </c>
      <c r="C34" s="26">
        <f>IF(B17&gt;0,"Packungen mit Beschlägen zur Montage der Zarge","")</f>
      </c>
      <c r="D34" s="26"/>
      <c r="E34" s="26"/>
      <c r="F34" s="26"/>
      <c r="G34" s="26"/>
      <c r="H34" s="51"/>
    </row>
    <row r="35" spans="1:8" ht="24" customHeight="1">
      <c r="A35" s="26" t="s">
        <v>74</v>
      </c>
      <c r="B35" s="26"/>
      <c r="C35" s="26"/>
      <c r="D35" s="26"/>
      <c r="E35" s="26"/>
      <c r="F35" s="26"/>
      <c r="G35" s="26"/>
      <c r="H35" s="52"/>
    </row>
    <row r="36" spans="1:8" ht="24" customHeight="1">
      <c r="A36" s="26"/>
      <c r="B36" s="26"/>
      <c r="C36" s="26"/>
      <c r="D36" s="26"/>
      <c r="E36" s="26"/>
      <c r="F36" s="26"/>
      <c r="G36" s="26"/>
      <c r="H36" s="26"/>
    </row>
    <row r="37" spans="1:8" ht="24" customHeight="1">
      <c r="A37" s="34" t="s">
        <v>103</v>
      </c>
      <c r="B37" s="26"/>
      <c r="C37" s="26"/>
      <c r="D37" s="26"/>
      <c r="E37" s="26"/>
      <c r="F37" s="26"/>
      <c r="G37" s="26"/>
      <c r="H37" s="26"/>
    </row>
    <row r="38" spans="1:8" ht="42" customHeight="1">
      <c r="A38" s="141" t="s">
        <v>105</v>
      </c>
      <c r="B38" s="26"/>
      <c r="C38" s="39"/>
      <c r="D38" s="26" t="s">
        <v>104</v>
      </c>
      <c r="E38" s="26"/>
      <c r="F38" s="26"/>
      <c r="G38" s="26"/>
      <c r="H38" s="26"/>
    </row>
    <row r="39" spans="1:8" ht="24" customHeight="1">
      <c r="A39" s="26"/>
      <c r="B39" s="26"/>
      <c r="C39" s="26"/>
      <c r="D39" s="26"/>
      <c r="E39" s="26"/>
      <c r="F39" s="26"/>
      <c r="G39" s="26"/>
      <c r="H39" s="26"/>
    </row>
    <row r="40" spans="1:8" ht="24" customHeight="1">
      <c r="A40" s="34" t="s">
        <v>75</v>
      </c>
      <c r="B40" s="26"/>
      <c r="C40" s="26"/>
      <c r="D40" s="26"/>
      <c r="E40" s="26"/>
      <c r="F40" s="26"/>
      <c r="G40" s="26"/>
      <c r="H40" s="26"/>
    </row>
    <row r="41" spans="1:8" ht="24" customHeight="1">
      <c r="A41" s="26" t="s">
        <v>76</v>
      </c>
      <c r="B41" s="39"/>
      <c r="C41" s="26" t="s">
        <v>3</v>
      </c>
      <c r="D41" s="39"/>
      <c r="E41" s="26" t="s">
        <v>58</v>
      </c>
      <c r="F41" s="26"/>
      <c r="G41" s="26"/>
      <c r="H41" s="31"/>
    </row>
    <row r="42" spans="1:8" ht="24" customHeight="1">
      <c r="A42" s="40">
        <f>IF(B41&gt;0,"Es ist notwendig einen Verbundvertrieb von Sicherheit RK1070 zu bestellen","")</f>
      </c>
      <c r="B42" s="26"/>
      <c r="C42" s="26"/>
      <c r="D42" s="26"/>
      <c r="E42" s="26"/>
      <c r="F42" s="26"/>
      <c r="G42" s="26"/>
      <c r="H42" s="31"/>
    </row>
    <row r="43" spans="1:8" ht="24" customHeight="1">
      <c r="A43" s="41">
        <f>IF(B41&gt;0,"Wenn ja, ist diese mit einem Zargeschalter oder mit einer Handbedienung?","")</f>
      </c>
      <c r="B43" s="39"/>
      <c r="C43" s="26" t="str">
        <f>IF(B41&gt;0,"Sargkontakt"," ")</f>
        <v> </v>
      </c>
      <c r="D43" s="39"/>
      <c r="E43" s="26" t="str">
        <f>IF(B41&gt;0,"Håndbetjening"," ")</f>
        <v> </v>
      </c>
      <c r="F43" s="39"/>
      <c r="G43" s="26" t="str">
        <f>IF(B41&gt;0,"Begge"," ")</f>
        <v> </v>
      </c>
      <c r="H43" s="31"/>
    </row>
    <row r="44" spans="1:8" ht="24" customHeight="1">
      <c r="A44" s="42" t="s">
        <v>77</v>
      </c>
      <c r="B44" s="39"/>
      <c r="C44" s="26" t="s">
        <v>3</v>
      </c>
      <c r="D44" s="39"/>
      <c r="E44" s="26" t="s">
        <v>58</v>
      </c>
      <c r="F44" s="43"/>
      <c r="G44" s="26"/>
      <c r="H44" s="31"/>
    </row>
    <row r="45" spans="1:8" ht="24" customHeight="1">
      <c r="A45" s="40">
        <f>IF(B44&gt;0,"Es ist notwendig einen Verbundvertrieb von Sicherheit RK1071 zu bestellen","")</f>
      </c>
      <c r="B45" s="43"/>
      <c r="C45" s="26"/>
      <c r="D45" s="43"/>
      <c r="E45" s="26"/>
      <c r="F45" s="43"/>
      <c r="G45" s="26"/>
      <c r="H45" s="31"/>
    </row>
    <row r="46" spans="1:8" ht="24" customHeight="1">
      <c r="A46" s="41">
        <f>IF(B44&gt;0,"Wenn ja, sind diese mit einem Zargeschalter oder mit einem Handbedienung?","")</f>
      </c>
      <c r="B46" s="39"/>
      <c r="C46" s="26" t="str">
        <f>IF(B44&gt;0,"Sargkontakt"," ")</f>
        <v> </v>
      </c>
      <c r="D46" s="39"/>
      <c r="E46" s="26" t="str">
        <f>IF(B44&gt;0,"Håndbetjening"," ")</f>
        <v> </v>
      </c>
      <c r="F46" s="39"/>
      <c r="G46" s="26" t="str">
        <f>IF(B44&gt;0,"Begge"," ")</f>
        <v> </v>
      </c>
      <c r="H46" s="31"/>
    </row>
    <row r="47" spans="1:8" ht="24" customHeight="1">
      <c r="A47" s="42" t="s">
        <v>78</v>
      </c>
      <c r="B47" s="39"/>
      <c r="C47" s="26" t="s">
        <v>3</v>
      </c>
      <c r="D47" s="39"/>
      <c r="E47" s="26" t="s">
        <v>58</v>
      </c>
      <c r="F47" s="43"/>
      <c r="G47" s="26"/>
      <c r="H47" s="31"/>
    </row>
    <row r="48" spans="1:8" ht="24" customHeight="1">
      <c r="A48" s="40">
        <f>IF(B47&gt;0,"Es ist notwendig einen Verbundvertrieb von Sicherheit RK1072 zu bestellen","")</f>
      </c>
      <c r="B48" s="43"/>
      <c r="C48" s="26"/>
      <c r="D48" s="43"/>
      <c r="E48" s="26"/>
      <c r="F48" s="43"/>
      <c r="G48" s="26"/>
      <c r="H48" s="31"/>
    </row>
    <row r="49" spans="1:8" ht="24" customHeight="1">
      <c r="A49" s="41">
        <f>IF(B47&gt;0,"Wenn ja, ist diese mit einem Zargeschalter oder mit einer Handbedienung?","")</f>
      </c>
      <c r="B49" s="39"/>
      <c r="C49" s="26" t="str">
        <f>IF(B47&gt;0,"Sargkontakt"," ")</f>
        <v> </v>
      </c>
      <c r="D49" s="39"/>
      <c r="E49" s="26" t="str">
        <f>IF(B47&gt;0,"Håndbetjening"," ")</f>
        <v> </v>
      </c>
      <c r="F49" s="39"/>
      <c r="G49" s="26" t="str">
        <f>IF(B47&gt;0,"Begge"," ")</f>
        <v> </v>
      </c>
      <c r="H49" s="31"/>
    </row>
    <row r="50" spans="1:8" ht="24" customHeight="1">
      <c r="A50" s="42" t="s">
        <v>79</v>
      </c>
      <c r="B50" s="39"/>
      <c r="C50" s="26" t="s">
        <v>3</v>
      </c>
      <c r="D50" s="39"/>
      <c r="E50" s="26" t="s">
        <v>58</v>
      </c>
      <c r="F50" s="43"/>
      <c r="G50" s="26"/>
      <c r="H50" s="31"/>
    </row>
    <row r="51" spans="1:8" ht="24" customHeight="1">
      <c r="A51" s="40">
        <f>IF(B50&gt;0,"Es ist notwendig einen Verbundvertrieb von Sicherheit RK1075 zu bestellen","")</f>
      </c>
      <c r="B51" s="43"/>
      <c r="C51" s="26"/>
      <c r="D51" s="43"/>
      <c r="E51" s="26"/>
      <c r="F51" s="43"/>
      <c r="G51" s="26"/>
      <c r="H51" s="31"/>
    </row>
    <row r="52" spans="1:8" ht="24" customHeight="1">
      <c r="A52" s="41">
        <f>IF(B50&gt;0,"Wenn ja, sind die andere Hubeinheiten mit einem Zargeschalter oder mit einer Handbedienung?","")</f>
      </c>
      <c r="B52" s="39"/>
      <c r="C52" s="26" t="str">
        <f>IF(B50&gt;0,"Sargkontakt"," ")</f>
        <v> </v>
      </c>
      <c r="D52" s="39"/>
      <c r="E52" s="26" t="str">
        <f>IF(B50&gt;0,"Håndbetjening"," ")</f>
        <v> </v>
      </c>
      <c r="F52" s="39"/>
      <c r="G52" s="26" t="str">
        <f>IF(B50&gt;0,"Begge"," ")</f>
        <v> </v>
      </c>
      <c r="H52" s="31"/>
    </row>
    <row r="53" spans="1:8" ht="24" customHeight="1">
      <c r="A53" s="26"/>
      <c r="B53" s="26"/>
      <c r="C53" s="26"/>
      <c r="D53" s="26"/>
      <c r="E53" s="26"/>
      <c r="F53" s="26"/>
      <c r="G53" s="26"/>
      <c r="H53" s="26"/>
    </row>
    <row r="54" spans="1:8" ht="24" customHeight="1">
      <c r="A54" s="34" t="s">
        <v>80</v>
      </c>
      <c r="B54" s="26"/>
      <c r="C54" s="26"/>
      <c r="D54" s="26"/>
      <c r="E54" s="26"/>
      <c r="F54" s="26"/>
      <c r="G54" s="26"/>
      <c r="H54" s="26"/>
    </row>
    <row r="55" spans="1:8" ht="24" customHeight="1">
      <c r="A55" s="34" t="s">
        <v>81</v>
      </c>
      <c r="B55" s="26"/>
      <c r="C55" s="26"/>
      <c r="D55" s="26"/>
      <c r="E55" s="26"/>
      <c r="F55" s="26"/>
      <c r="G55" s="26"/>
      <c r="H55" s="26"/>
    </row>
    <row r="56" spans="1:8" ht="24" customHeight="1">
      <c r="A56" s="26"/>
      <c r="B56" s="26"/>
      <c r="C56" s="26"/>
      <c r="D56" s="26"/>
      <c r="E56" s="26"/>
      <c r="F56" s="26"/>
      <c r="G56" s="26"/>
      <c r="H56" s="26"/>
    </row>
    <row r="57" spans="1:8" ht="24" customHeight="1">
      <c r="A57" s="34" t="s">
        <v>82</v>
      </c>
      <c r="B57" s="26"/>
      <c r="C57" s="26"/>
      <c r="D57" s="26"/>
      <c r="E57" s="26"/>
      <c r="F57" s="26"/>
      <c r="G57" s="26"/>
      <c r="H57" s="26"/>
    </row>
    <row r="58" spans="1:8" ht="24" customHeight="1">
      <c r="A58" s="99"/>
      <c r="B58" s="100"/>
      <c r="C58" s="100"/>
      <c r="D58" s="100"/>
      <c r="E58" s="100"/>
      <c r="F58" s="100"/>
      <c r="G58" s="100"/>
      <c r="H58" s="101"/>
    </row>
    <row r="59" spans="1:8" ht="24" customHeight="1">
      <c r="A59" s="91"/>
      <c r="B59" s="92"/>
      <c r="C59" s="92"/>
      <c r="D59" s="92"/>
      <c r="E59" s="92"/>
      <c r="F59" s="92"/>
      <c r="G59" s="92"/>
      <c r="H59" s="93"/>
    </row>
    <row r="60" spans="1:8" ht="24" customHeight="1">
      <c r="A60" s="91"/>
      <c r="B60" s="92"/>
      <c r="C60" s="92"/>
      <c r="D60" s="92"/>
      <c r="E60" s="92"/>
      <c r="F60" s="92"/>
      <c r="G60" s="92"/>
      <c r="H60" s="93"/>
    </row>
    <row r="61" spans="1:8" ht="24" customHeight="1">
      <c r="A61" s="91"/>
      <c r="B61" s="92"/>
      <c r="C61" s="92"/>
      <c r="D61" s="92"/>
      <c r="E61" s="92"/>
      <c r="F61" s="92"/>
      <c r="G61" s="92"/>
      <c r="H61" s="93"/>
    </row>
    <row r="62" spans="1:8" ht="24" customHeight="1">
      <c r="A62" s="91"/>
      <c r="B62" s="92"/>
      <c r="C62" s="92"/>
      <c r="D62" s="92"/>
      <c r="E62" s="92"/>
      <c r="F62" s="92"/>
      <c r="G62" s="92"/>
      <c r="H62" s="93"/>
    </row>
    <row r="63" spans="1:8" ht="24" customHeight="1">
      <c r="A63" s="102"/>
      <c r="B63" s="103"/>
      <c r="C63" s="103"/>
      <c r="D63" s="103"/>
      <c r="E63" s="103"/>
      <c r="F63" s="103"/>
      <c r="G63" s="103"/>
      <c r="H63" s="104"/>
    </row>
    <row r="64" spans="1:8" ht="24" customHeight="1">
      <c r="A64" s="44"/>
      <c r="B64" s="44"/>
      <c r="C64" s="44"/>
      <c r="D64" s="44"/>
      <c r="E64" s="44"/>
      <c r="F64" s="44"/>
      <c r="G64" s="44"/>
      <c r="H64" s="44"/>
    </row>
    <row r="65" spans="1:8" ht="24" customHeight="1">
      <c r="A65" s="97" t="s">
        <v>107</v>
      </c>
      <c r="B65" s="97"/>
      <c r="C65" s="97"/>
      <c r="D65" s="97"/>
      <c r="E65" s="97"/>
      <c r="F65" s="97"/>
      <c r="G65" s="97"/>
      <c r="H65" s="98"/>
    </row>
  </sheetData>
  <sheetProtection password="DF97" sheet="1"/>
  <mergeCells count="15">
    <mergeCell ref="A61:H61"/>
    <mergeCell ref="F4:H4"/>
    <mergeCell ref="A65:H65"/>
    <mergeCell ref="A58:H58"/>
    <mergeCell ref="A59:H59"/>
    <mergeCell ref="A63:H63"/>
    <mergeCell ref="A60:H60"/>
    <mergeCell ref="F5:H5"/>
    <mergeCell ref="A62:H62"/>
    <mergeCell ref="E8:H8"/>
    <mergeCell ref="E9:H9"/>
    <mergeCell ref="A1:H1"/>
    <mergeCell ref="A2:H2"/>
    <mergeCell ref="E7:H7"/>
    <mergeCell ref="F3:H3"/>
  </mergeCells>
  <conditionalFormatting sqref="B34">
    <cfRule type="cellIs" priority="1" dxfId="0" operator="equal" stopIfTrue="1">
      <formula>0</formula>
    </cfRule>
  </conditionalFormatting>
  <printOptions horizontalCentered="1" verticalCentered="1"/>
  <pageMargins left="0.5511811023622047" right="0.5511811023622047" top="0.7480314960629921" bottom="0.7480314960629921" header="0.1968503937007874" footer="0"/>
  <pageSetup fitToHeight="1" fitToWidth="1" horizontalDpi="600" verticalDpi="600" orientation="portrait" paperSize="9" scale="44" r:id="rId5"/>
  <headerFooter alignWithMargins="0">
    <oddHeader>&amp;C&amp;12RK1081, RK1082, RK1083&amp;R&amp;G</oddHeader>
    <oddFooter>&amp;L&amp;12DACH/Italien
Tel: +49 4121 26269 0
de@pressalit.com
www.pressalit.com&amp;C&amp;8Revised 28 Aug 2020/TRD&amp;R&amp;12International Sales Department
Tel: +45 8788 8777
sales@pressalit.com</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H72"/>
  <sheetViews>
    <sheetView zoomScale="70" zoomScaleNormal="70" workbookViewId="0" topLeftCell="A35">
      <selection activeCell="B40" sqref="B40"/>
    </sheetView>
  </sheetViews>
  <sheetFormatPr defaultColWidth="9.140625" defaultRowHeight="12.75"/>
  <cols>
    <col min="1" max="1" width="106.28125" style="1" customWidth="1"/>
    <col min="2" max="2" width="6.57421875" style="1" customWidth="1"/>
    <col min="3" max="3" width="14.8515625" style="1" customWidth="1"/>
    <col min="4" max="4" width="5.57421875" style="1" customWidth="1"/>
    <col min="5" max="5" width="21.28125" style="1" customWidth="1"/>
    <col min="6" max="6" width="6.8515625" style="1" customWidth="1"/>
    <col min="7" max="7" width="14.140625" style="1" customWidth="1"/>
    <col min="8" max="8" width="35.140625" style="1" customWidth="1"/>
    <col min="9" max="11" width="2.8515625" style="0" bestFit="1" customWidth="1"/>
  </cols>
  <sheetData>
    <row r="1" spans="1:8" ht="18">
      <c r="A1" s="113" t="s">
        <v>85</v>
      </c>
      <c r="B1" s="114"/>
      <c r="C1" s="114"/>
      <c r="D1" s="114"/>
      <c r="E1" s="114"/>
      <c r="F1" s="114"/>
      <c r="G1" s="114"/>
      <c r="H1" s="114"/>
    </row>
    <row r="2" spans="1:8" ht="18.75" thickBot="1">
      <c r="A2" s="115" t="s">
        <v>17</v>
      </c>
      <c r="B2" s="116"/>
      <c r="C2" s="116"/>
      <c r="D2" s="116"/>
      <c r="E2" s="116"/>
      <c r="F2" s="116"/>
      <c r="G2" s="116"/>
      <c r="H2" s="116"/>
    </row>
    <row r="3" spans="5:8" ht="21" customHeight="1" thickTop="1">
      <c r="E3" s="20" t="s">
        <v>1</v>
      </c>
      <c r="F3" s="121">
        <f>+'Seite 2 - Bitte ausfüllen'!F3:H3</f>
        <v>0</v>
      </c>
      <c r="G3" s="122"/>
      <c r="H3" s="123"/>
    </row>
    <row r="4" spans="1:8" ht="21" customHeight="1">
      <c r="A4" s="67" t="s">
        <v>102</v>
      </c>
      <c r="E4" s="21" t="s">
        <v>2</v>
      </c>
      <c r="F4" s="124">
        <f>+'Seite 2 - Bitte ausfüllen'!F4:H4</f>
        <v>0</v>
      </c>
      <c r="G4" s="125"/>
      <c r="H4" s="126"/>
    </row>
    <row r="5" spans="5:8" ht="21" customHeight="1" thickBot="1">
      <c r="E5" s="22" t="s">
        <v>18</v>
      </c>
      <c r="F5" s="127">
        <f>+'Seite 2 - Bitte ausfüllen'!F5:H5</f>
        <v>0</v>
      </c>
      <c r="G5" s="128"/>
      <c r="H5" s="129"/>
    </row>
    <row r="6" spans="5:8" ht="21.75" customHeight="1" thickBot="1" thickTop="1">
      <c r="E6" s="118" t="s">
        <v>20</v>
      </c>
      <c r="F6" s="119"/>
      <c r="G6" s="119"/>
      <c r="H6" s="120"/>
    </row>
    <row r="7" spans="5:8" ht="42.75" customHeight="1" thickBot="1" thickTop="1">
      <c r="E7" s="108" t="s">
        <v>108</v>
      </c>
      <c r="F7" s="109"/>
      <c r="G7" s="109"/>
      <c r="H7" s="117"/>
    </row>
    <row r="8" spans="5:8" ht="30.75" customHeight="1" thickBot="1" thickTop="1">
      <c r="E8" s="111">
        <f>+'Seite 2 - Bitte ausfüllen'!E9:H9</f>
        <v>0</v>
      </c>
      <c r="F8" s="112"/>
      <c r="G8" s="112"/>
      <c r="H8" s="112"/>
    </row>
    <row r="9" ht="30.75" customHeight="1" thickTop="1">
      <c r="H9" s="2"/>
    </row>
    <row r="10" ht="30.75" customHeight="1">
      <c r="H10" s="2"/>
    </row>
    <row r="11" ht="30.75" customHeight="1">
      <c r="H11" s="2"/>
    </row>
    <row r="12" ht="30.75" customHeight="1">
      <c r="H12" s="2"/>
    </row>
    <row r="13" ht="30.75" customHeight="1">
      <c r="H13" s="2"/>
    </row>
    <row r="14" ht="30.75" customHeight="1">
      <c r="H14" s="2"/>
    </row>
    <row r="15" ht="30.75" customHeight="1">
      <c r="H15" s="2"/>
    </row>
    <row r="16" ht="30.75" customHeight="1">
      <c r="H16" s="2"/>
    </row>
    <row r="17" spans="1:8" s="15" customFormat="1" ht="21.75" customHeight="1">
      <c r="A17" s="12" t="s">
        <v>0</v>
      </c>
      <c r="B17" s="12"/>
      <c r="C17" s="13"/>
      <c r="D17" s="13"/>
      <c r="E17" s="13"/>
      <c r="F17" s="13"/>
      <c r="G17" s="13"/>
      <c r="H17" s="14" t="s">
        <v>19</v>
      </c>
    </row>
    <row r="18" spans="1:8" s="15" customFormat="1" ht="21.75" customHeight="1">
      <c r="A18" s="13"/>
      <c r="B18" s="13"/>
      <c r="C18" s="13"/>
      <c r="D18" s="13"/>
      <c r="E18" s="13"/>
      <c r="F18" s="13"/>
      <c r="G18" s="13"/>
      <c r="H18" s="13"/>
    </row>
    <row r="19" spans="1:8" s="15" customFormat="1" ht="21.75" customHeight="1">
      <c r="A19" s="13" t="s">
        <v>44</v>
      </c>
      <c r="B19" s="13"/>
      <c r="C19" s="13"/>
      <c r="D19" s="13"/>
      <c r="E19" s="13"/>
      <c r="F19" s="13"/>
      <c r="G19" s="13"/>
      <c r="H19" s="5">
        <f>+IF(('Seite 2 - Bitte ausfüllen'!H14&gt;=1000)*('Seite 2 - Bitte ausfüllen'!H14&lt;=1399),'Seite 2 - Bitte ausfüllen'!H14-200,IF(('Seite 2 - Bitte ausfüllen'!H14&gt;=1400)*('Seite 2 - Bitte ausfüllen'!H14&lt;=2000),'Seite 2 - Bitte ausfüllen'!H14-520,IF(('Seite 2 - Bitte ausfüllen'!H14&gt;=2001)*('Seite 2 - Bitte ausfüllen'!H14&lt;=3000),'Seite 2 - Bitte ausfüllen'!H14-920,'Seite 2 - Bitte ausfüllen'!H14)))</f>
        <v>0</v>
      </c>
    </row>
    <row r="20" spans="1:8" s="15" customFormat="1" ht="23.25" customHeight="1">
      <c r="A20" s="13" t="s">
        <v>45</v>
      </c>
      <c r="B20" s="13"/>
      <c r="C20" s="13"/>
      <c r="D20" s="13"/>
      <c r="E20" s="13"/>
      <c r="F20" s="13"/>
      <c r="G20" s="13"/>
      <c r="H20" s="5">
        <f>SUM(+'Seite 2 - Bitte ausfüllen'!H15-140)</f>
        <v>-140</v>
      </c>
    </row>
    <row r="21" spans="1:8" s="15" customFormat="1" ht="41.25" customHeight="1">
      <c r="A21" s="13"/>
      <c r="B21" s="13"/>
      <c r="C21" s="13"/>
      <c r="D21" s="13"/>
      <c r="E21" s="13"/>
      <c r="F21" s="13"/>
      <c r="G21" s="13"/>
      <c r="H21" s="72" t="s">
        <v>95</v>
      </c>
    </row>
    <row r="22" spans="1:8" s="15" customFormat="1" ht="21.75" customHeight="1">
      <c r="A22" s="13" t="s">
        <v>5</v>
      </c>
      <c r="B22" s="5">
        <f>+'Seite 2 - Bitte ausfüllen'!B17</f>
        <v>0</v>
      </c>
      <c r="C22" s="13" t="s">
        <v>3</v>
      </c>
      <c r="D22" s="5">
        <f>+'Seite 2 - Bitte ausfüllen'!D17</f>
        <v>0</v>
      </c>
      <c r="E22" s="13" t="s">
        <v>4</v>
      </c>
      <c r="F22" s="13"/>
      <c r="G22" s="13"/>
      <c r="H22" s="16"/>
    </row>
    <row r="23" spans="1:8" s="15" customFormat="1" ht="21.75" customHeight="1">
      <c r="A23" s="13"/>
      <c r="B23" s="13"/>
      <c r="C23" s="13"/>
      <c r="D23" s="13"/>
      <c r="E23" s="13"/>
      <c r="F23" s="13"/>
      <c r="G23" s="13"/>
      <c r="H23" s="16"/>
    </row>
    <row r="24" spans="1:8" s="15" customFormat="1" ht="21.75" customHeight="1">
      <c r="A24" s="13" t="s">
        <v>6</v>
      </c>
      <c r="B24" s="13"/>
      <c r="C24" s="13"/>
      <c r="D24" s="13"/>
      <c r="E24" s="13"/>
      <c r="F24" s="13"/>
      <c r="G24" s="13"/>
      <c r="H24" s="5">
        <f>+'Seite 2 - Bitte ausfüllen'!H18</f>
        <v>0</v>
      </c>
    </row>
    <row r="25" spans="1:8" s="15" customFormat="1" ht="21.75" customHeight="1">
      <c r="A25" s="13" t="s">
        <v>7</v>
      </c>
      <c r="B25" s="13"/>
      <c r="C25" s="13"/>
      <c r="D25" s="13"/>
      <c r="E25" s="13"/>
      <c r="F25" s="13"/>
      <c r="G25" s="13"/>
      <c r="H25" s="5">
        <f>+'Seite 2 - Bitte ausfüllen'!H19</f>
        <v>0</v>
      </c>
    </row>
    <row r="26" spans="1:8" s="15" customFormat="1" ht="16.5" customHeight="1">
      <c r="A26" s="13"/>
      <c r="B26" s="26"/>
      <c r="C26" s="37">
        <f>IF(B29&gt;0,"W",IF(D29&gt;0,"W",""))</f>
      </c>
      <c r="D26" s="26"/>
      <c r="E26" s="13"/>
      <c r="F26" s="13"/>
      <c r="G26" s="13"/>
      <c r="H26" s="27"/>
    </row>
    <row r="27" spans="1:8" s="15" customFormat="1" ht="25.5" customHeight="1">
      <c r="A27" s="12" t="s">
        <v>8</v>
      </c>
      <c r="B27" s="46">
        <f>IF(B31&gt;0,"X",IF(D31&gt;0,"X",""))</f>
      </c>
      <c r="C27" s="48"/>
      <c r="D27" s="26">
        <f>IF(B31&gt;0,"Z",IF(F31&gt;0,"Z",""))</f>
      </c>
      <c r="E27" s="13"/>
      <c r="F27" s="13"/>
      <c r="G27" s="13"/>
      <c r="H27" s="16"/>
    </row>
    <row r="28" spans="1:8" s="15" customFormat="1" ht="17.25" customHeight="1">
      <c r="A28" s="13" t="s">
        <v>46</v>
      </c>
      <c r="B28" s="26"/>
      <c r="C28" s="47">
        <f>IF(B29&gt;0,"Y",IF(F29&gt;0,"Y",""))</f>
      </c>
      <c r="D28" s="26"/>
      <c r="E28" s="13"/>
      <c r="F28" s="13"/>
      <c r="G28" s="13"/>
      <c r="H28" s="14" t="s">
        <v>14</v>
      </c>
    </row>
    <row r="29" spans="1:8" s="15" customFormat="1" ht="17.25" customHeight="1">
      <c r="A29" s="13" t="s">
        <v>89</v>
      </c>
      <c r="B29" s="5">
        <f>+'Seite 2 - Bitte ausfüllen'!B27</f>
        <v>0</v>
      </c>
      <c r="C29" s="13" t="s">
        <v>35</v>
      </c>
      <c r="D29" s="5">
        <f>+'Seite 2 - Bitte ausfüllen'!D27</f>
        <v>0</v>
      </c>
      <c r="E29" s="13" t="s">
        <v>40</v>
      </c>
      <c r="F29" s="5">
        <f>+'Seite 2 - Bitte ausfüllen'!F27</f>
        <v>0</v>
      </c>
      <c r="G29" s="13" t="s">
        <v>41</v>
      </c>
      <c r="H29" s="5">
        <f>IF((B29=0)*(D29=0)*(F29=0),"",IF((B29&gt;0)*(B22&gt;0),H24-40,IF((D29&gt;0)*(B22&gt;0),H24-40,IF((F29&gt;0)*(B22&gt;0),H24-40,'Seite 2 - Bitte ausfüllen'!H14-50))))</f>
      </c>
    </row>
    <row r="30" spans="1:8" s="15" customFormat="1" ht="17.25" customHeight="1">
      <c r="A30" s="13"/>
      <c r="B30" s="17"/>
      <c r="C30" s="13"/>
      <c r="D30" s="17"/>
      <c r="E30" s="13"/>
      <c r="F30" s="13"/>
      <c r="G30" s="13"/>
      <c r="H30" s="19" t="s">
        <v>13</v>
      </c>
    </row>
    <row r="31" spans="1:8" s="15" customFormat="1" ht="17.25" customHeight="1">
      <c r="A31" s="13" t="s">
        <v>90</v>
      </c>
      <c r="B31" s="5">
        <f>+'Seite 2 - Bitte ausfüllen'!B28</f>
        <v>0</v>
      </c>
      <c r="C31" s="13" t="s">
        <v>35</v>
      </c>
      <c r="D31" s="5">
        <f>+'Seite 2 - Bitte ausfüllen'!D28</f>
        <v>0</v>
      </c>
      <c r="E31" s="13" t="s">
        <v>42</v>
      </c>
      <c r="F31" s="5">
        <f>+'Seite 2 - Bitte ausfüllen'!F28</f>
        <v>0</v>
      </c>
      <c r="G31" s="13" t="s">
        <v>43</v>
      </c>
      <c r="H31" s="5">
        <f>IF((B31=0)*(D31=0)*(F31=0),"",IF((B31&gt;0)*(B22&gt;0),H25-40,IF((D31&gt;0)*(B22&gt;0),H25-40,IF((F31&gt;0)*(B22&gt;0),H25-40,'Seite 2 - Bitte ausfüllen'!H15-50))))</f>
      </c>
    </row>
    <row r="32" spans="1:7" s="15" customFormat="1" ht="17.25" customHeight="1">
      <c r="A32" s="13"/>
      <c r="B32" s="13"/>
      <c r="C32" s="13"/>
      <c r="D32" s="13"/>
      <c r="E32" s="13"/>
      <c r="F32" s="13"/>
      <c r="G32" s="53" t="s">
        <v>47</v>
      </c>
    </row>
    <row r="33" spans="1:8" s="15" customFormat="1" ht="17.25" customHeight="1">
      <c r="A33" s="12" t="s">
        <v>9</v>
      </c>
      <c r="B33" s="13"/>
      <c r="C33" s="13"/>
      <c r="D33" s="13"/>
      <c r="E33" s="13"/>
      <c r="F33" s="13"/>
      <c r="G33" s="13"/>
      <c r="H33" s="13"/>
    </row>
    <row r="34" spans="1:8" s="15" customFormat="1" ht="17.25" customHeight="1">
      <c r="A34" s="13" t="s">
        <v>71</v>
      </c>
      <c r="B34" s="13" t="s">
        <v>72</v>
      </c>
      <c r="C34" s="13"/>
      <c r="D34" s="5">
        <f>+'Seite 2 - Bitte ausfüllen'!D30</f>
        <v>0</v>
      </c>
      <c r="E34" s="13"/>
      <c r="F34" s="13"/>
      <c r="G34" s="13"/>
      <c r="H34" s="13"/>
    </row>
    <row r="35" spans="1:8" s="15" customFormat="1" ht="17.25" customHeight="1">
      <c r="A35" s="13"/>
      <c r="B35" s="13"/>
      <c r="C35" s="13"/>
      <c r="D35" s="13"/>
      <c r="E35" s="13"/>
      <c r="F35" s="13"/>
      <c r="G35" s="13"/>
      <c r="H35" s="17"/>
    </row>
    <row r="36" spans="1:8" s="15" customFormat="1" ht="17.25" customHeight="1">
      <c r="A36" s="13" t="s">
        <v>10</v>
      </c>
      <c r="B36" s="13" t="s">
        <v>11</v>
      </c>
      <c r="C36" s="13"/>
      <c r="D36" s="5">
        <f>+'Seite 2 - Bitte ausfüllen'!D32</f>
        <v>0</v>
      </c>
      <c r="E36" s="13"/>
      <c r="F36" s="13"/>
      <c r="G36" s="13"/>
      <c r="H36" s="12" t="str">
        <f>IF(D36&gt;0,"HUSK SARGBESLAG"," ")</f>
        <v> </v>
      </c>
    </row>
    <row r="37" spans="1:8" s="15" customFormat="1" ht="17.25" customHeight="1">
      <c r="A37" s="12"/>
      <c r="B37" s="13"/>
      <c r="C37" s="13"/>
      <c r="D37" s="13"/>
      <c r="E37" s="13"/>
      <c r="F37" s="13"/>
      <c r="G37" s="13"/>
      <c r="H37" s="13"/>
    </row>
    <row r="38" spans="1:8" s="15" customFormat="1" ht="17.25" customHeight="1">
      <c r="A38" s="12">
        <f>IF(D22&gt;0,"DENNE BORDPLADE HAR INGEN SARG, HUSK KONTAKT MONTERET UNDER BORDPLADEN","")</f>
      </c>
      <c r="B38" s="13"/>
      <c r="C38" s="13"/>
      <c r="D38" s="13"/>
      <c r="E38" s="13"/>
      <c r="F38" s="13"/>
      <c r="G38" s="13"/>
      <c r="H38" s="13"/>
    </row>
    <row r="39" spans="1:8" s="15" customFormat="1" ht="17.25" customHeight="1">
      <c r="A39" s="13"/>
      <c r="B39" s="13"/>
      <c r="C39" s="13"/>
      <c r="D39" s="13"/>
      <c r="E39" s="13"/>
      <c r="F39" s="13"/>
      <c r="G39" s="13"/>
      <c r="H39" s="13"/>
    </row>
    <row r="40" spans="1:8" s="15" customFormat="1" ht="17.25" customHeight="1">
      <c r="A40" s="12" t="s">
        <v>109</v>
      </c>
      <c r="B40" s="13"/>
      <c r="C40" s="13"/>
      <c r="D40" s="13"/>
      <c r="E40" s="13"/>
      <c r="F40" s="13"/>
      <c r="G40" s="13"/>
      <c r="H40" s="13"/>
    </row>
    <row r="41" spans="1:8" s="15" customFormat="1" ht="17.25" customHeight="1">
      <c r="A41" s="13" t="s">
        <v>110</v>
      </c>
      <c r="B41" s="13"/>
      <c r="C41" s="142">
        <f>+'Seite 2 - Bitte ausfüllen'!C38</f>
        <v>0</v>
      </c>
      <c r="D41" s="13" t="s">
        <v>104</v>
      </c>
      <c r="E41" s="16" t="s">
        <v>111</v>
      </c>
      <c r="F41" s="143" t="s">
        <v>112</v>
      </c>
      <c r="G41" s="144"/>
      <c r="H41" s="145"/>
    </row>
    <row r="42" spans="1:8" s="15" customFormat="1" ht="17.25" customHeight="1">
      <c r="A42" s="146" t="s">
        <v>113</v>
      </c>
      <c r="B42" s="13"/>
      <c r="C42" s="13"/>
      <c r="D42" s="13"/>
      <c r="E42" s="13"/>
      <c r="F42" s="13"/>
      <c r="G42" s="13"/>
      <c r="H42" s="13"/>
    </row>
    <row r="43" spans="1:8" s="15" customFormat="1" ht="17.25" customHeight="1">
      <c r="A43" s="13"/>
      <c r="B43" s="13"/>
      <c r="C43" s="13"/>
      <c r="D43" s="13"/>
      <c r="E43" s="13"/>
      <c r="F43" s="13"/>
      <c r="G43" s="13"/>
      <c r="H43" s="13"/>
    </row>
    <row r="44" spans="1:8" s="15" customFormat="1" ht="17.25" customHeight="1">
      <c r="A44" s="12" t="s">
        <v>12</v>
      </c>
      <c r="B44" s="13"/>
      <c r="C44" s="13"/>
      <c r="D44" s="13"/>
      <c r="E44" s="13"/>
      <c r="F44" s="13"/>
      <c r="G44" s="13"/>
      <c r="H44" s="13"/>
    </row>
    <row r="45" spans="1:8" s="15" customFormat="1" ht="17.25" customHeight="1">
      <c r="A45" s="13"/>
      <c r="B45" s="13"/>
      <c r="C45" s="13"/>
      <c r="D45" s="13"/>
      <c r="E45" s="13"/>
      <c r="F45" s="13"/>
      <c r="G45" s="13"/>
      <c r="H45" s="13"/>
    </row>
    <row r="46" spans="1:8" s="15" customFormat="1" ht="17.25" customHeight="1">
      <c r="A46" s="13" t="s">
        <v>30</v>
      </c>
      <c r="B46" s="5">
        <f>+'Seite 2 - Bitte ausfüllen'!B41</f>
        <v>0</v>
      </c>
      <c r="C46" s="13" t="s">
        <v>3</v>
      </c>
      <c r="D46" s="5">
        <f>+'Seite 2 - Bitte ausfüllen'!D41</f>
        <v>0</v>
      </c>
      <c r="E46" s="13" t="s">
        <v>4</v>
      </c>
      <c r="F46" s="13"/>
      <c r="G46" s="13"/>
      <c r="H46" s="17"/>
    </row>
    <row r="47" spans="1:8" s="15" customFormat="1" ht="17.25" customHeight="1">
      <c r="A47" s="13">
        <f>IF(B46&gt;0,"RK1070 skal være indtastet som ordre","")</f>
      </c>
      <c r="B47" s="13"/>
      <c r="C47" s="13"/>
      <c r="D47" s="13"/>
      <c r="E47" s="13"/>
      <c r="F47" s="13"/>
      <c r="G47" s="13"/>
      <c r="H47" s="17"/>
    </row>
    <row r="48" spans="1:8" s="15" customFormat="1" ht="17.25" customHeight="1">
      <c r="A48" s="18">
        <f>IF(B46&gt;0,"Hvis ja, er den med sargkontakt eller håndbetjening?","")</f>
      </c>
      <c r="B48" s="5">
        <f>+'Seite 2 - Bitte ausfüllen'!B43</f>
        <v>0</v>
      </c>
      <c r="C48" s="13">
        <f>IF(B46&gt;0,"Sargkontakt","")</f>
      </c>
      <c r="D48" s="5">
        <f>+'Seite 2 - Bitte ausfüllen'!D43</f>
        <v>0</v>
      </c>
      <c r="E48" s="13">
        <f>IF(B46&gt;0,"Håndbetjening","")</f>
      </c>
      <c r="F48" s="5">
        <f>+'Seite 2 - Bitte ausfüllen'!F43</f>
        <v>0</v>
      </c>
      <c r="G48" s="13">
        <f>IF(B46&gt;0,"Begge","")</f>
      </c>
      <c r="H48" s="17"/>
    </row>
    <row r="49" spans="1:8" s="15" customFormat="1" ht="17.25" customHeight="1">
      <c r="A49" s="18"/>
      <c r="B49" s="27"/>
      <c r="C49" s="13"/>
      <c r="D49" s="27"/>
      <c r="E49" s="13"/>
      <c r="F49" s="27"/>
      <c r="G49" s="13"/>
      <c r="H49" s="17"/>
    </row>
    <row r="50" spans="1:8" s="15" customFormat="1" ht="17.25" customHeight="1">
      <c r="A50" s="13" t="s">
        <v>31</v>
      </c>
      <c r="B50" s="5">
        <f>+'Seite 2 - Bitte ausfüllen'!B44</f>
        <v>0</v>
      </c>
      <c r="C50" s="13" t="s">
        <v>3</v>
      </c>
      <c r="D50" s="5">
        <f>+'Seite 2 - Bitte ausfüllen'!D44</f>
        <v>0</v>
      </c>
      <c r="E50" s="13" t="s">
        <v>4</v>
      </c>
      <c r="F50" s="13"/>
      <c r="G50" s="13"/>
      <c r="H50" s="17"/>
    </row>
    <row r="51" spans="1:8" s="15" customFormat="1" ht="17.25" customHeight="1">
      <c r="A51" s="13">
        <f>IF(B50&gt;0,"RK1071 skal være indtastet som ordre","")</f>
      </c>
      <c r="B51" s="13"/>
      <c r="C51" s="13"/>
      <c r="D51" s="13"/>
      <c r="E51" s="13"/>
      <c r="F51" s="13"/>
      <c r="G51" s="13"/>
      <c r="H51" s="17"/>
    </row>
    <row r="52" spans="1:8" s="15" customFormat="1" ht="17.25" customHeight="1">
      <c r="A52" s="18">
        <f>IF(B50&gt;0,"Hvis ja, er disse med sargkontakt eller håndbetjening?","")</f>
      </c>
      <c r="B52" s="5">
        <f>+'Seite 2 - Bitte ausfüllen'!B46</f>
        <v>0</v>
      </c>
      <c r="C52" s="13">
        <f>IF(B50&gt;0,"Sargkontakt","")</f>
      </c>
      <c r="D52" s="5">
        <f>+'Seite 2 - Bitte ausfüllen'!D46</f>
        <v>0</v>
      </c>
      <c r="E52" s="13">
        <f>IF(B50&gt;0,"Håndbetjening","")</f>
      </c>
      <c r="F52" s="5">
        <f>+'Seite 2 - Bitte ausfüllen'!F46</f>
        <v>0</v>
      </c>
      <c r="G52" s="13">
        <f>IF(B50&gt;0,"Begge","")</f>
      </c>
      <c r="H52" s="17"/>
    </row>
    <row r="53" spans="1:8" s="15" customFormat="1" ht="17.25" customHeight="1">
      <c r="A53" s="18"/>
      <c r="B53" s="27"/>
      <c r="C53" s="13"/>
      <c r="D53" s="27"/>
      <c r="E53" s="13"/>
      <c r="F53" s="27"/>
      <c r="G53" s="13"/>
      <c r="H53" s="17"/>
    </row>
    <row r="54" spans="1:8" s="15" customFormat="1" ht="17.25" customHeight="1">
      <c r="A54" s="13" t="s">
        <v>32</v>
      </c>
      <c r="B54" s="5">
        <f>+'Seite 2 - Bitte ausfüllen'!B47</f>
        <v>0</v>
      </c>
      <c r="C54" s="13" t="s">
        <v>3</v>
      </c>
      <c r="D54" s="5">
        <f>+'Seite 2 - Bitte ausfüllen'!D47</f>
        <v>0</v>
      </c>
      <c r="E54" s="13" t="s">
        <v>4</v>
      </c>
      <c r="F54" s="13"/>
      <c r="G54" s="13"/>
      <c r="H54" s="17"/>
    </row>
    <row r="55" spans="1:8" s="15" customFormat="1" ht="17.25" customHeight="1">
      <c r="A55" s="13">
        <f>IF(B54&gt;0,"RK1072 skal være indtastet som ordre","")</f>
      </c>
      <c r="B55" s="13"/>
      <c r="C55" s="13"/>
      <c r="D55" s="13"/>
      <c r="E55" s="13"/>
      <c r="F55" s="13"/>
      <c r="G55" s="13"/>
      <c r="H55" s="17"/>
    </row>
    <row r="56" spans="1:8" s="15" customFormat="1" ht="17.25" customHeight="1">
      <c r="A56" s="18">
        <f>IF(B54&gt;0,"Hvis ja, er den med sargkontakt eller håndbetjening?","")</f>
      </c>
      <c r="B56" s="5">
        <f>+'Seite 2 - Bitte ausfüllen'!B49</f>
        <v>0</v>
      </c>
      <c r="C56" s="13">
        <f>IF(B54&gt;0,"Sargkontakt","")</f>
      </c>
      <c r="D56" s="5">
        <f>+'Seite 2 - Bitte ausfüllen'!D49</f>
        <v>0</v>
      </c>
      <c r="E56" s="13">
        <f>IF(B54&gt;0,"Håndbetjening","")</f>
      </c>
      <c r="F56" s="5">
        <f>+'Seite 2 - Bitte ausfüllen'!F49</f>
        <v>0</v>
      </c>
      <c r="G56" s="13">
        <f>IF(B54&gt;0,"Begge","")</f>
      </c>
      <c r="H56" s="17"/>
    </row>
    <row r="57" spans="1:8" s="15" customFormat="1" ht="17.25" customHeight="1">
      <c r="A57" s="18"/>
      <c r="B57" s="27"/>
      <c r="C57" s="13"/>
      <c r="D57" s="27"/>
      <c r="E57" s="13"/>
      <c r="F57" s="27"/>
      <c r="G57" s="13"/>
      <c r="H57" s="17"/>
    </row>
    <row r="58" spans="1:8" s="15" customFormat="1" ht="17.25" customHeight="1">
      <c r="A58" s="13" t="s">
        <v>33</v>
      </c>
      <c r="B58" s="5">
        <f>+'Seite 2 - Bitte ausfüllen'!B50</f>
        <v>0</v>
      </c>
      <c r="C58" s="13" t="s">
        <v>3</v>
      </c>
      <c r="D58" s="5">
        <f>+'Seite 2 - Bitte ausfüllen'!D50</f>
        <v>0</v>
      </c>
      <c r="E58" s="13" t="s">
        <v>4</v>
      </c>
      <c r="F58" s="13"/>
      <c r="G58" s="13"/>
      <c r="H58" s="17"/>
    </row>
    <row r="59" spans="1:8" s="15" customFormat="1" ht="17.25" customHeight="1">
      <c r="A59" s="13">
        <f>IF(B58&gt;0,"RK1075 skal være indtastet som ordre","")</f>
      </c>
      <c r="B59" s="13"/>
      <c r="C59" s="13"/>
      <c r="D59" s="13"/>
      <c r="E59" s="13"/>
      <c r="F59" s="13"/>
      <c r="G59" s="13"/>
      <c r="H59" s="17"/>
    </row>
    <row r="60" spans="1:8" s="15" customFormat="1" ht="17.25" customHeight="1">
      <c r="A60" s="18">
        <f>IF(B58&gt;0,"Hvis ja, er de andre løfteenheder med sargkontakt eller håndbetjening?","")</f>
      </c>
      <c r="B60" s="5">
        <f>+'Seite 2 - Bitte ausfüllen'!B52</f>
        <v>0</v>
      </c>
      <c r="C60" s="13">
        <f>IF(B58&gt;0,"Sargkontakt","")</f>
      </c>
      <c r="D60" s="5">
        <f>+'Seite 2 - Bitte ausfüllen'!D52</f>
        <v>0</v>
      </c>
      <c r="E60" s="13">
        <f>IF(B58&gt;0,"Håndbetjening","")</f>
      </c>
      <c r="F60" s="5">
        <f>+'Seite 2 - Bitte ausfüllen'!F52</f>
        <v>0</v>
      </c>
      <c r="G60" s="13">
        <f>IF(B58&gt;0,"Begge","")</f>
      </c>
      <c r="H60" s="17"/>
    </row>
    <row r="61" spans="1:8" s="15" customFormat="1" ht="17.25" customHeight="1">
      <c r="A61" s="13"/>
      <c r="B61" s="13"/>
      <c r="C61" s="13"/>
      <c r="D61" s="13"/>
      <c r="E61" s="13"/>
      <c r="F61" s="13"/>
      <c r="G61" s="13"/>
      <c r="H61" s="13"/>
    </row>
    <row r="62" spans="1:8" s="15" customFormat="1" ht="17.25" customHeight="1">
      <c r="A62" s="13" t="s">
        <v>16</v>
      </c>
      <c r="B62" s="13"/>
      <c r="C62" s="13"/>
      <c r="D62" s="13"/>
      <c r="E62" s="13"/>
      <c r="F62" s="13"/>
      <c r="G62" s="13"/>
      <c r="H62" s="13"/>
    </row>
    <row r="63" spans="1:8" s="15" customFormat="1" ht="17.25" customHeight="1">
      <c r="A63" s="13" t="s">
        <v>34</v>
      </c>
      <c r="B63" s="13"/>
      <c r="C63" s="13"/>
      <c r="D63" s="13"/>
      <c r="E63" s="13"/>
      <c r="F63" s="13"/>
      <c r="G63" s="13"/>
      <c r="H63" s="13"/>
    </row>
    <row r="64" spans="1:8" s="15" customFormat="1" ht="17.25" customHeight="1">
      <c r="A64" s="13"/>
      <c r="B64" s="13"/>
      <c r="C64" s="13"/>
      <c r="D64" s="13"/>
      <c r="E64" s="13"/>
      <c r="F64" s="13"/>
      <c r="G64" s="13"/>
      <c r="H64" s="13"/>
    </row>
    <row r="65" spans="1:8" s="15" customFormat="1" ht="24.75" customHeight="1">
      <c r="A65" s="68" t="s">
        <v>91</v>
      </c>
      <c r="B65" s="13"/>
      <c r="C65" s="13"/>
      <c r="D65" s="13"/>
      <c r="E65" s="13"/>
      <c r="F65" s="13"/>
      <c r="G65" s="13"/>
      <c r="H65" s="13"/>
    </row>
    <row r="66" spans="1:8" ht="20.25">
      <c r="A66" s="6" t="s">
        <v>15</v>
      </c>
      <c r="B66" s="7">
        <f>+F4</f>
        <v>0</v>
      </c>
      <c r="C66" s="8"/>
      <c r="D66" s="4"/>
      <c r="E66" s="4"/>
      <c r="F66" s="4"/>
      <c r="G66" s="4"/>
      <c r="H66" s="3"/>
    </row>
    <row r="67" spans="1:8" s="69" customFormat="1" ht="27.75" customHeight="1">
      <c r="A67" s="136">
        <f>+'Seite 2 - Bitte ausfüllen'!A58:H58</f>
        <v>0</v>
      </c>
      <c r="B67" s="137"/>
      <c r="C67" s="137"/>
      <c r="D67" s="137"/>
      <c r="E67" s="137"/>
      <c r="F67" s="137"/>
      <c r="G67" s="137"/>
      <c r="H67" s="138"/>
    </row>
    <row r="68" spans="1:8" s="69" customFormat="1" ht="27.75" customHeight="1">
      <c r="A68" s="133">
        <f>+'Seite 2 - Bitte ausfüllen'!A59:H59</f>
        <v>0</v>
      </c>
      <c r="B68" s="134"/>
      <c r="C68" s="134"/>
      <c r="D68" s="134"/>
      <c r="E68" s="134"/>
      <c r="F68" s="134"/>
      <c r="G68" s="134"/>
      <c r="H68" s="135"/>
    </row>
    <row r="69" spans="1:8" s="69" customFormat="1" ht="27.75" customHeight="1">
      <c r="A69" s="133">
        <f>+'Seite 2 - Bitte ausfüllen'!A60:H60</f>
        <v>0</v>
      </c>
      <c r="B69" s="134"/>
      <c r="C69" s="134"/>
      <c r="D69" s="134"/>
      <c r="E69" s="134"/>
      <c r="F69" s="134"/>
      <c r="G69" s="134"/>
      <c r="H69" s="135"/>
    </row>
    <row r="70" spans="1:8" s="69" customFormat="1" ht="27.75" customHeight="1">
      <c r="A70" s="133">
        <f>+'Seite 2 - Bitte ausfüllen'!A61:H61</f>
        <v>0</v>
      </c>
      <c r="B70" s="134"/>
      <c r="C70" s="134"/>
      <c r="D70" s="134"/>
      <c r="E70" s="134"/>
      <c r="F70" s="134"/>
      <c r="G70" s="134"/>
      <c r="H70" s="135"/>
    </row>
    <row r="71" spans="1:8" s="69" customFormat="1" ht="27.75" customHeight="1">
      <c r="A71" s="133">
        <f>+'Seite 2 - Bitte ausfüllen'!A62:H62</f>
        <v>0</v>
      </c>
      <c r="B71" s="134"/>
      <c r="C71" s="134"/>
      <c r="D71" s="134"/>
      <c r="E71" s="134"/>
      <c r="F71" s="134"/>
      <c r="G71" s="134"/>
      <c r="H71" s="135"/>
    </row>
    <row r="72" spans="1:8" s="69" customFormat="1" ht="27.75" customHeight="1">
      <c r="A72" s="130">
        <f>+'Seite 2 - Bitte ausfüllen'!A63:H63</f>
        <v>0</v>
      </c>
      <c r="B72" s="131"/>
      <c r="C72" s="131"/>
      <c r="D72" s="131"/>
      <c r="E72" s="131"/>
      <c r="F72" s="131"/>
      <c r="G72" s="131"/>
      <c r="H72" s="132"/>
    </row>
  </sheetData>
  <sheetProtection password="DF97" sheet="1"/>
  <mergeCells count="15">
    <mergeCell ref="F41:H41"/>
    <mergeCell ref="A72:H72"/>
    <mergeCell ref="A68:H68"/>
    <mergeCell ref="A69:H69"/>
    <mergeCell ref="A70:H70"/>
    <mergeCell ref="A71:H71"/>
    <mergeCell ref="A67:H67"/>
    <mergeCell ref="E8:H8"/>
    <mergeCell ref="A1:H1"/>
    <mergeCell ref="A2:H2"/>
    <mergeCell ref="E7:H7"/>
    <mergeCell ref="E6:H6"/>
    <mergeCell ref="F3:H3"/>
    <mergeCell ref="F4:H4"/>
    <mergeCell ref="F5:H5"/>
  </mergeCells>
  <conditionalFormatting sqref="B46 D46 B48 D48 F48 D50 B50 B52 D52 F52 D54 B54 B56 D56 F56 D58 B58 B60 D60 F60 D36 H29 F31 D31 D29 B29 B31 H19:H20 D22 B22 H24:H26 F29 H31">
    <cfRule type="cellIs" priority="10" dxfId="1" operator="lessThanOrEqual" stopIfTrue="1">
      <formula>0</formula>
    </cfRule>
  </conditionalFormatting>
  <conditionalFormatting sqref="C27">
    <cfRule type="expression" priority="8" dxfId="10" stopIfTrue="1">
      <formula>"B41&gt;0"</formula>
    </cfRule>
    <cfRule type="expression" priority="9" dxfId="10" stopIfTrue="1">
      <formula>"B41&gt;0"</formula>
    </cfRule>
  </conditionalFormatting>
  <conditionalFormatting sqref="B27">
    <cfRule type="cellIs" priority="7" dxfId="11" operator="equal" stopIfTrue="1">
      <formula>"X"</formula>
    </cfRule>
  </conditionalFormatting>
  <conditionalFormatting sqref="C26">
    <cfRule type="cellIs" priority="6" dxfId="12" operator="equal" stopIfTrue="1">
      <formula>"W"</formula>
    </cfRule>
  </conditionalFormatting>
  <conditionalFormatting sqref="D27">
    <cfRule type="cellIs" priority="5" dxfId="13" operator="equal" stopIfTrue="1">
      <formula>"Z"</formula>
    </cfRule>
  </conditionalFormatting>
  <conditionalFormatting sqref="C28">
    <cfRule type="cellIs" priority="4" dxfId="14" operator="equal" stopIfTrue="1">
      <formula>"Y"</formula>
    </cfRule>
  </conditionalFormatting>
  <conditionalFormatting sqref="D34">
    <cfRule type="cellIs" priority="2" dxfId="1" operator="lessThanOrEqual" stopIfTrue="1">
      <formula>0</formula>
    </cfRule>
  </conditionalFormatting>
  <conditionalFormatting sqref="C41">
    <cfRule type="cellIs" priority="1" dxfId="0" operator="equal" stopIfTrue="1">
      <formula>0</formula>
    </cfRule>
  </conditionalFormatting>
  <printOptions/>
  <pageMargins left="0.5511811023622047" right="0.5511811023622047" top="0.9448818897637796" bottom="0.7480314960629921" header="0.1968503937007874" footer="0"/>
  <pageSetup fitToHeight="1" fitToWidth="1" horizontalDpi="600" verticalDpi="600" orientation="portrait" paperSize="9" scale="46" r:id="rId3"/>
  <headerFooter alignWithMargins="0">
    <oddHeader>&amp;C&amp;12RK1081, RK1082, RK1083&amp;R&amp;G</oddHeader>
    <oddFooter>&amp;L&amp;12DACH/Italien
Tel: +49 4121 26269 0
de@pressalit.com
www.pressalit.com&amp;C&amp;8Revised 28 Aug 2020/TRD&amp;R&amp;12International Sales Department
Tel: +45 8788 8777
sales@pressalit.com</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Pressalit Group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Danielsen</dc:creator>
  <cp:keywords/>
  <dc:description/>
  <cp:lastModifiedBy>Trine Danielsen</cp:lastModifiedBy>
  <cp:lastPrinted>2020-08-28T11:06:30Z</cp:lastPrinted>
  <dcterms:created xsi:type="dcterms:W3CDTF">2007-06-04T10:40:25Z</dcterms:created>
  <dcterms:modified xsi:type="dcterms:W3CDTF">2020-08-28T11:07:16Z</dcterms:modified>
  <cp:category/>
  <cp:version/>
  <cp:contentType/>
  <cp:contentStatus/>
</cp:coreProperties>
</file>